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235" windowHeight="2625" tabRatio="530" firstSheet="5" activeTab="12"/>
  </bookViews>
  <sheets>
    <sheet name="ГВС январь" sheetId="1" r:id="rId1"/>
    <sheet name="ГВС февр" sheetId="2" r:id="rId2"/>
    <sheet name="ГВС март" sheetId="3" r:id="rId3"/>
    <sheet name="ГВС апрель" sheetId="4" r:id="rId4"/>
    <sheet name="ГВС май" sheetId="5" r:id="rId5"/>
    <sheet name="ГВС июнь" sheetId="6" r:id="rId6"/>
    <sheet name="ГВС июль" sheetId="7" r:id="rId7"/>
    <sheet name="ГВС август" sheetId="8" r:id="rId8"/>
    <sheet name="ГВС сентябрь" sheetId="9" r:id="rId9"/>
    <sheet name="октябрь" sheetId="10" r:id="rId10"/>
    <sheet name="ноябрь" sheetId="11" r:id="rId11"/>
    <sheet name="декабрь13" sheetId="12" r:id="rId12"/>
    <sheet name="Лист4" sheetId="13" r:id="rId13"/>
  </sheets>
  <definedNames/>
  <calcPr fullCalcOnLoad="1"/>
</workbook>
</file>

<file path=xl/sharedStrings.xml><?xml version="1.0" encoding="utf-8"?>
<sst xmlns="http://schemas.openxmlformats.org/spreadsheetml/2006/main" count="433" uniqueCount="70">
  <si>
    <t>УТВЕРЖДАЮ</t>
  </si>
  <si>
    <t>Ведомость</t>
  </si>
  <si>
    <t>Адрес</t>
  </si>
  <si>
    <t>Расход  ГВС по ОДПУ куб.м</t>
  </si>
  <si>
    <t>Потери в подвале куб.м</t>
  </si>
  <si>
    <t>Расход ГВС к распред.по дому куб.м.</t>
  </si>
  <si>
    <t xml:space="preserve"> ОДН        по ГВС  куб.м.</t>
  </si>
  <si>
    <t>ОДН    по ГВС куб.м/кв.м</t>
  </si>
  <si>
    <t>слив на кап.рем.</t>
  </si>
  <si>
    <t>аварии</t>
  </si>
  <si>
    <t>П.Строителей</t>
  </si>
  <si>
    <t>5а</t>
  </si>
  <si>
    <t>6а</t>
  </si>
  <si>
    <t>Молодежная</t>
  </si>
  <si>
    <t>2а</t>
  </si>
  <si>
    <t>9.</t>
  </si>
  <si>
    <t>9/1..</t>
  </si>
  <si>
    <t>Мира</t>
  </si>
  <si>
    <t>Ак.Курчатова</t>
  </si>
  <si>
    <t>.1/11</t>
  </si>
  <si>
    <t>3а</t>
  </si>
  <si>
    <t>3б</t>
  </si>
  <si>
    <t>3в</t>
  </si>
  <si>
    <t>Дружба</t>
  </si>
  <si>
    <t>К.бульвар</t>
  </si>
  <si>
    <t>6б</t>
  </si>
  <si>
    <t>8а</t>
  </si>
  <si>
    <t>8б</t>
  </si>
  <si>
    <t>10а</t>
  </si>
  <si>
    <t>10б</t>
  </si>
  <si>
    <t>И Т О Г О :</t>
  </si>
  <si>
    <t>исп.Габдуллина Ф.Б.</t>
  </si>
  <si>
    <t>Расход  ГВС по ОДПУ м3</t>
  </si>
  <si>
    <t>в т.ч неж. пом. м3</t>
  </si>
  <si>
    <t>по  расходу  горячей  воды в жилом  фонде  города  за март 2013г.</t>
  </si>
  <si>
    <t>общ площ кв.м ( в т.ч.неж.п.)</t>
  </si>
  <si>
    <t>слив на кап.   рем.</t>
  </si>
  <si>
    <t xml:space="preserve">общ  площ   м2  в т.ч.неж.п. </t>
  </si>
  <si>
    <t>слив на кап. рем.</t>
  </si>
  <si>
    <t>Расход ГВС к распред. по дому куб.м.</t>
  </si>
  <si>
    <r>
      <t xml:space="preserve">по  расходу  горячей  воды в жилом  фонде  города    за   </t>
    </r>
    <r>
      <rPr>
        <b/>
        <sz val="9"/>
        <color indexed="8"/>
        <rFont val="Times New Roman"/>
        <family val="1"/>
      </rPr>
      <t>июнь   2013г.</t>
    </r>
  </si>
  <si>
    <t xml:space="preserve">  по расходу  горячей  воды в жил. фонде  города  за январь 2013г.</t>
  </si>
  <si>
    <t>исп.Габдуллина</t>
  </si>
  <si>
    <t>по  расходу  горячей  воды в жилом  фонде  города  за февраль 2013г.</t>
  </si>
  <si>
    <t xml:space="preserve">  по расходу горячей воды в жил. фонде города за апрель 2013г.</t>
  </si>
  <si>
    <t>Начислен  индивид потребл  куб.м        (в т.ч.неж помещ)</t>
  </si>
  <si>
    <t>Начисл  индивид потребл   куб.м        (в т.ч.неж помещ)</t>
  </si>
  <si>
    <t>в т.ч нежил  пом куб.м.</t>
  </si>
  <si>
    <t>Расход  ГВС по ОДПУ            м3</t>
  </si>
  <si>
    <t>общая  площадь   (в т.ч. неж.п.)               м2</t>
  </si>
  <si>
    <t>Начислен  индивид.   куб.м     (в т.ч.неж помещ)   м3</t>
  </si>
  <si>
    <t xml:space="preserve">общая  площадь  (в т.ч.неж.п)        м2 </t>
  </si>
  <si>
    <t>Расход  ГВС по ОДПУ                м3</t>
  </si>
  <si>
    <t>Начислен  индивид потребл    (в т.ч.неж помещ)                           м3</t>
  </si>
  <si>
    <t xml:space="preserve"> ОДН        по ГВС                м3</t>
  </si>
  <si>
    <t>Начислен  индивид. потребл  куб.м   (в т.ч.неж помещ)             м3</t>
  </si>
  <si>
    <t xml:space="preserve"> ОДН        по ГВС                      м3</t>
  </si>
  <si>
    <t>общ  площ    ( в т.ч.неж.п.)           м2</t>
  </si>
  <si>
    <t>Расход  ГВС по ОДПУ                        м3</t>
  </si>
  <si>
    <r>
      <t xml:space="preserve">по  расходу  горячей  воды в жилом  фонде  города    за   </t>
    </r>
    <r>
      <rPr>
        <b/>
        <sz val="8"/>
        <color indexed="8"/>
        <rFont val="Calibri"/>
        <family val="2"/>
      </rPr>
      <t xml:space="preserve"> май 2013г.</t>
    </r>
  </si>
  <si>
    <t>Начислен  индивид.   куб.м   (в т.ч.неж помещ)                м3</t>
  </si>
  <si>
    <t xml:space="preserve"> ОДН        по ГВС                  м3</t>
  </si>
  <si>
    <t>Расход  ГВС по ОДПУ                     м3</t>
  </si>
  <si>
    <t>общ  площ  (в т.ч.неж.п. )            м2</t>
  </si>
  <si>
    <r>
      <t xml:space="preserve">по  расходу  горячей  воды в жилом  фонде  города    за   </t>
    </r>
    <r>
      <rPr>
        <b/>
        <sz val="9"/>
        <color indexed="8"/>
        <rFont val="Times New Roman"/>
        <family val="1"/>
      </rPr>
      <t>июль   2013г.</t>
    </r>
  </si>
  <si>
    <r>
      <t xml:space="preserve">по  расходу  горячей  воды в жилом  фонде  города    за   </t>
    </r>
    <r>
      <rPr>
        <b/>
        <sz val="9"/>
        <color indexed="8"/>
        <rFont val="Times New Roman"/>
        <family val="1"/>
      </rPr>
      <t>август   2013г.</t>
    </r>
  </si>
  <si>
    <r>
      <t xml:space="preserve">по  расходу  горячей  воды в жилом  фонде  города    за   </t>
    </r>
    <r>
      <rPr>
        <b/>
        <sz val="9"/>
        <color indexed="8"/>
        <rFont val="Times New Roman"/>
        <family val="1"/>
      </rPr>
      <t>сентябрь   2013г.</t>
    </r>
  </si>
  <si>
    <r>
      <t xml:space="preserve">по  расходу  горячей  воды в жилом  фонде  города    за   </t>
    </r>
    <r>
      <rPr>
        <b/>
        <sz val="9"/>
        <color indexed="8"/>
        <rFont val="Times New Roman"/>
        <family val="1"/>
      </rPr>
      <t>октябрь   2013г.</t>
    </r>
  </si>
  <si>
    <r>
      <t xml:space="preserve">по  расходу  горячей  воды в жилом  фонде  города    за   </t>
    </r>
    <r>
      <rPr>
        <b/>
        <sz val="9"/>
        <color indexed="8"/>
        <rFont val="Times New Roman"/>
        <family val="1"/>
      </rPr>
      <t>ноябрь   2013г.</t>
    </r>
  </si>
  <si>
    <r>
      <t>по  расходу  горячей  воды в жилом  фонде  города    за  дека</t>
    </r>
    <r>
      <rPr>
        <b/>
        <sz val="9"/>
        <color indexed="8"/>
        <rFont val="Times New Roman"/>
        <family val="1"/>
      </rPr>
      <t>брь   2013г.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</si>
</sst>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0"/>
    <numFmt numFmtId="166" formatCode="0.0000"/>
    <numFmt numFmtId="167" formatCode="0.0"/>
    <numFmt numFmtId="168" formatCode="dd/mm/yy"/>
  </numFmts>
  <fonts count="49"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8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color indexed="56"/>
      <name val="Calibri"/>
      <family val="2"/>
    </font>
    <font>
      <b/>
      <u val="single"/>
      <sz val="14"/>
      <color indexed="56"/>
      <name val="Calibri"/>
      <family val="2"/>
    </font>
    <font>
      <sz val="9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b/>
      <sz val="15"/>
      <color indexed="52"/>
      <name val="Calibri"/>
      <family val="2"/>
    </font>
    <font>
      <b/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theme="1"/>
      <name val="Calibri"/>
      <family val="2"/>
    </font>
    <font>
      <b/>
      <sz val="18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8"/>
      <color theme="3"/>
      <name val="Calibri"/>
      <family val="2"/>
    </font>
    <font>
      <b/>
      <u val="single"/>
      <sz val="14"/>
      <color theme="3"/>
      <name val="Calibri"/>
      <family val="2"/>
    </font>
    <font>
      <sz val="9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sz val="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7F7F7F"/>
      <name val="Calibri"/>
      <family val="2"/>
    </font>
    <font>
      <b/>
      <sz val="15"/>
      <color rgb="FFFA7D00"/>
      <name val="Calibri"/>
      <family val="2"/>
    </font>
    <font>
      <b/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165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167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166" fontId="2" fillId="33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/>
    </xf>
    <xf numFmtId="166" fontId="2" fillId="34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right" wrapText="1"/>
    </xf>
    <xf numFmtId="0" fontId="44" fillId="0" borderId="11" xfId="0" applyFont="1" applyBorder="1" applyAlignment="1">
      <alignment wrapText="1"/>
    </xf>
    <xf numFmtId="165" fontId="44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right"/>
    </xf>
    <xf numFmtId="166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2" fontId="44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166" fontId="44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/>
    </xf>
    <xf numFmtId="2" fontId="44" fillId="33" borderId="11" xfId="0" applyNumberFormat="1" applyFont="1" applyFill="1" applyBorder="1" applyAlignment="1">
      <alignment horizontal="right"/>
    </xf>
    <xf numFmtId="167" fontId="44" fillId="0" borderId="11" xfId="0" applyNumberFormat="1" applyFont="1" applyBorder="1" applyAlignment="1">
      <alignment/>
    </xf>
    <xf numFmtId="166" fontId="44" fillId="0" borderId="12" xfId="0" applyNumberFormat="1" applyFont="1" applyFill="1" applyBorder="1" applyAlignment="1">
      <alignment/>
    </xf>
    <xf numFmtId="168" fontId="44" fillId="0" borderId="11" xfId="0" applyNumberFormat="1" applyFont="1" applyBorder="1" applyAlignment="1">
      <alignment horizontal="right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right"/>
    </xf>
    <xf numFmtId="166" fontId="44" fillId="33" borderId="11" xfId="0" applyNumberFormat="1" applyFont="1" applyFill="1" applyBorder="1" applyAlignment="1">
      <alignment/>
    </xf>
    <xf numFmtId="2" fontId="44" fillId="34" borderId="11" xfId="0" applyNumberFormat="1" applyFont="1" applyFill="1" applyBorder="1" applyAlignment="1">
      <alignment/>
    </xf>
    <xf numFmtId="166" fontId="44" fillId="34" borderId="11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Alignment="1">
      <alignment horizontal="left"/>
    </xf>
    <xf numFmtId="1" fontId="44" fillId="34" borderId="11" xfId="0" applyNumberFormat="1" applyFont="1" applyFill="1" applyBorder="1" applyAlignment="1">
      <alignment horizontal="center" vertical="center" wrapText="1"/>
    </xf>
    <xf numFmtId="167" fontId="44" fillId="34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top" textRotation="90" wrapText="1"/>
    </xf>
    <xf numFmtId="167" fontId="44" fillId="0" borderId="11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165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right"/>
    </xf>
    <xf numFmtId="166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2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166" fontId="46" fillId="0" borderId="11" xfId="0" applyNumberFormat="1" applyFont="1" applyBorder="1" applyAlignment="1">
      <alignment horizontal="right" vertical="center"/>
    </xf>
    <xf numFmtId="2" fontId="46" fillId="33" borderId="11" xfId="0" applyNumberFormat="1" applyFont="1" applyFill="1" applyBorder="1" applyAlignment="1">
      <alignment horizontal="right"/>
    </xf>
    <xf numFmtId="167" fontId="46" fillId="0" borderId="11" xfId="0" applyNumberFormat="1" applyFont="1" applyBorder="1" applyAlignment="1">
      <alignment/>
    </xf>
    <xf numFmtId="167" fontId="46" fillId="0" borderId="11" xfId="0" applyNumberFormat="1" applyFont="1" applyBorder="1" applyAlignment="1">
      <alignment horizontal="right"/>
    </xf>
    <xf numFmtId="166" fontId="46" fillId="0" borderId="12" xfId="0" applyNumberFormat="1" applyFont="1" applyFill="1" applyBorder="1" applyAlignment="1">
      <alignment/>
    </xf>
    <xf numFmtId="168" fontId="46" fillId="0" borderId="11" xfId="0" applyNumberFormat="1" applyFont="1" applyBorder="1" applyAlignment="1">
      <alignment horizontal="right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right"/>
    </xf>
    <xf numFmtId="166" fontId="46" fillId="33" borderId="11" xfId="0" applyNumberFormat="1" applyFont="1" applyFill="1" applyBorder="1" applyAlignment="1">
      <alignment/>
    </xf>
    <xf numFmtId="1" fontId="46" fillId="34" borderId="11" xfId="0" applyNumberFormat="1" applyFont="1" applyFill="1" applyBorder="1" applyAlignment="1">
      <alignment horizontal="center" vertical="center" wrapText="1"/>
    </xf>
    <xf numFmtId="2" fontId="46" fillId="34" borderId="11" xfId="0" applyNumberFormat="1" applyFont="1" applyFill="1" applyBorder="1" applyAlignment="1">
      <alignment/>
    </xf>
    <xf numFmtId="167" fontId="46" fillId="34" borderId="11" xfId="0" applyNumberFormat="1" applyFont="1" applyFill="1" applyBorder="1" applyAlignment="1">
      <alignment/>
    </xf>
    <xf numFmtId="166" fontId="46" fillId="34" borderId="1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center" vertical="top" textRotation="90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165" fontId="48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/>
    </xf>
    <xf numFmtId="2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right"/>
    </xf>
    <xf numFmtId="166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2" fontId="48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/>
    </xf>
    <xf numFmtId="166" fontId="48" fillId="0" borderId="11" xfId="0" applyNumberFormat="1" applyFont="1" applyBorder="1" applyAlignment="1">
      <alignment horizontal="right" vertical="center"/>
    </xf>
    <xf numFmtId="2" fontId="48" fillId="33" borderId="11" xfId="0" applyNumberFormat="1" applyFont="1" applyFill="1" applyBorder="1" applyAlignment="1">
      <alignment horizontal="right"/>
    </xf>
    <xf numFmtId="167" fontId="48" fillId="0" borderId="11" xfId="0" applyNumberFormat="1" applyFont="1" applyBorder="1" applyAlignment="1">
      <alignment/>
    </xf>
    <xf numFmtId="167" fontId="48" fillId="0" borderId="11" xfId="0" applyNumberFormat="1" applyFont="1" applyBorder="1" applyAlignment="1">
      <alignment horizontal="right"/>
    </xf>
    <xf numFmtId="166" fontId="48" fillId="0" borderId="12" xfId="0" applyNumberFormat="1" applyFont="1" applyFill="1" applyBorder="1" applyAlignment="1">
      <alignment/>
    </xf>
    <xf numFmtId="168" fontId="48" fillId="0" borderId="11" xfId="0" applyNumberFormat="1" applyFont="1" applyBorder="1" applyAlignment="1">
      <alignment horizontal="right"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166" fontId="48" fillId="33" borderId="11" xfId="0" applyNumberFormat="1" applyFont="1" applyFill="1" applyBorder="1" applyAlignment="1">
      <alignment/>
    </xf>
    <xf numFmtId="1" fontId="48" fillId="34" borderId="11" xfId="0" applyNumberFormat="1" applyFont="1" applyFill="1" applyBorder="1" applyAlignment="1">
      <alignment horizontal="center" vertical="center" wrapText="1"/>
    </xf>
    <xf numFmtId="2" fontId="48" fillId="34" borderId="11" xfId="0" applyNumberFormat="1" applyFont="1" applyFill="1" applyBorder="1" applyAlignment="1">
      <alignment/>
    </xf>
    <xf numFmtId="167" fontId="48" fillId="34" borderId="11" xfId="0" applyNumberFormat="1" applyFont="1" applyFill="1" applyBorder="1" applyAlignment="1">
      <alignment/>
    </xf>
    <xf numFmtId="166" fontId="48" fillId="34" borderId="11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4" fillId="0" borderId="11" xfId="0" applyNumberFormat="1" applyFont="1" applyBorder="1" applyAlignment="1">
      <alignment horizontal="right"/>
    </xf>
    <xf numFmtId="0" fontId="46" fillId="0" borderId="11" xfId="0" applyNumberFormat="1" applyFont="1" applyBorder="1" applyAlignment="1">
      <alignment horizontal="right"/>
    </xf>
    <xf numFmtId="0" fontId="48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textRotation="90" wrapText="1"/>
    </xf>
    <xf numFmtId="0" fontId="48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vertical="center" textRotation="75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 shrinkToFi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wrapText="1"/>
    </xf>
    <xf numFmtId="164" fontId="44" fillId="0" borderId="11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 shrinkToFit="1"/>
    </xf>
    <xf numFmtId="49" fontId="44" fillId="0" borderId="11" xfId="0" applyNumberFormat="1" applyFont="1" applyBorder="1" applyAlignment="1">
      <alignment horizontal="center" wrapText="1" shrinkToFit="1"/>
    </xf>
    <xf numFmtId="0" fontId="44" fillId="0" borderId="11" xfId="0" applyFont="1" applyBorder="1" applyAlignment="1">
      <alignment vertical="center" textRotation="90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164" fontId="44" fillId="0" borderId="13" xfId="0" applyNumberFormat="1" applyFont="1" applyBorder="1" applyAlignment="1">
      <alignment horizontal="center" wrapText="1"/>
    </xf>
    <xf numFmtId="164" fontId="44" fillId="0" borderId="14" xfId="0" applyNumberFormat="1" applyFont="1" applyBorder="1" applyAlignment="1">
      <alignment horizontal="center" wrapText="1"/>
    </xf>
    <xf numFmtId="164" fontId="44" fillId="0" borderId="15" xfId="0" applyNumberFormat="1" applyFont="1" applyBorder="1" applyAlignment="1">
      <alignment horizontal="center" wrapText="1"/>
    </xf>
    <xf numFmtId="164" fontId="44" fillId="0" borderId="16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wrapText="1"/>
    </xf>
    <xf numFmtId="164" fontId="47" fillId="0" borderId="14" xfId="0" applyNumberFormat="1" applyFont="1" applyBorder="1" applyAlignment="1">
      <alignment horizontal="center" wrapText="1"/>
    </xf>
    <xf numFmtId="164" fontId="47" fillId="0" borderId="15" xfId="0" applyNumberFormat="1" applyFont="1" applyBorder="1" applyAlignment="1">
      <alignment horizontal="center" wrapText="1"/>
    </xf>
    <xf numFmtId="164" fontId="47" fillId="0" borderId="16" xfId="0" applyNumberFormat="1" applyFont="1" applyBorder="1" applyAlignment="1">
      <alignment horizontal="center" wrapText="1"/>
    </xf>
    <xf numFmtId="164" fontId="47" fillId="0" borderId="11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17" xfId="0" applyFont="1" applyBorder="1" applyAlignment="1">
      <alignment vertical="center" textRotation="90" wrapText="1"/>
    </xf>
    <xf numFmtId="0" fontId="47" fillId="0" borderId="18" xfId="0" applyFont="1" applyBorder="1" applyAlignment="1">
      <alignment vertical="center" textRotation="90" wrapText="1"/>
    </xf>
    <xf numFmtId="0" fontId="44" fillId="0" borderId="17" xfId="0" applyFont="1" applyBorder="1" applyAlignment="1">
      <alignment vertical="center" textRotation="90" wrapText="1"/>
    </xf>
    <xf numFmtId="0" fontId="44" fillId="0" borderId="12" xfId="0" applyFont="1" applyBorder="1" applyAlignment="1">
      <alignment vertical="center" textRotation="90" wrapText="1"/>
    </xf>
    <xf numFmtId="0" fontId="44" fillId="0" borderId="18" xfId="0" applyFont="1" applyBorder="1" applyAlignment="1">
      <alignment vertical="center" textRotation="90" wrapText="1"/>
    </xf>
    <xf numFmtId="0" fontId="47" fillId="0" borderId="11" xfId="0" applyFont="1" applyBorder="1" applyAlignment="1">
      <alignment horizontal="center" wrapText="1" shrinkToFit="1"/>
    </xf>
    <xf numFmtId="49" fontId="47" fillId="0" borderId="11" xfId="0" applyNumberFormat="1" applyFont="1" applyBorder="1" applyAlignment="1">
      <alignment horizontal="center" wrapText="1" shrinkToFit="1"/>
    </xf>
    <xf numFmtId="0" fontId="46" fillId="0" borderId="17" xfId="0" applyFont="1" applyBorder="1" applyAlignment="1">
      <alignment vertical="center" textRotation="90" wrapText="1"/>
    </xf>
    <xf numFmtId="0" fontId="46" fillId="0" borderId="18" xfId="0" applyFont="1" applyBorder="1" applyAlignment="1">
      <alignment vertical="center" textRotation="90" wrapText="1"/>
    </xf>
    <xf numFmtId="0" fontId="46" fillId="0" borderId="12" xfId="0" applyFont="1" applyBorder="1" applyAlignment="1">
      <alignment vertical="center" textRotation="90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164" fontId="47" fillId="0" borderId="15" xfId="0" applyNumberFormat="1" applyFont="1" applyBorder="1" applyAlignment="1">
      <alignment horizontal="center" vertical="center" wrapText="1"/>
    </xf>
    <xf numFmtId="164" fontId="47" fillId="0" borderId="16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shrinkToFit="1"/>
    </xf>
    <xf numFmtId="49" fontId="47" fillId="0" borderId="11" xfId="0" applyNumberFormat="1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vertical="center" textRotation="90" wrapText="1"/>
    </xf>
    <xf numFmtId="0" fontId="48" fillId="0" borderId="18" xfId="0" applyFont="1" applyBorder="1" applyAlignment="1">
      <alignment vertical="center" textRotation="90" wrapText="1"/>
    </xf>
    <xf numFmtId="0" fontId="48" fillId="0" borderId="12" xfId="0" applyFont="1" applyBorder="1" applyAlignment="1">
      <alignment vertical="center" textRotation="90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wrapText="1"/>
    </xf>
    <xf numFmtId="164" fontId="48" fillId="0" borderId="14" xfId="0" applyNumberFormat="1" applyFont="1" applyBorder="1" applyAlignment="1">
      <alignment horizontal="center" wrapText="1"/>
    </xf>
    <xf numFmtId="164" fontId="48" fillId="0" borderId="15" xfId="0" applyNumberFormat="1" applyFont="1" applyBorder="1" applyAlignment="1">
      <alignment horizontal="center" wrapText="1"/>
    </xf>
    <xf numFmtId="164" fontId="48" fillId="0" borderId="16" xfId="0" applyNumberFormat="1" applyFont="1" applyBorder="1" applyAlignment="1">
      <alignment horizontal="center" wrapText="1"/>
    </xf>
    <xf numFmtId="164" fontId="48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 shrinkToFit="1"/>
    </xf>
    <xf numFmtId="49" fontId="48" fillId="0" borderId="11" xfId="0" applyNumberFormat="1" applyFont="1" applyBorder="1" applyAlignment="1">
      <alignment horizontal="center" wrapText="1" shrinkToFit="1"/>
    </xf>
    <xf numFmtId="0" fontId="48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81" zoomScaleNormal="81" zoomScalePageLayoutView="0" workbookViewId="0" topLeftCell="A2">
      <selection activeCell="Y10" sqref="Y10"/>
    </sheetView>
  </sheetViews>
  <sheetFormatPr defaultColWidth="3.57421875" defaultRowHeight="15"/>
  <cols>
    <col min="1" max="1" width="6.28125" style="2" customWidth="1"/>
    <col min="2" max="2" width="5.421875" style="2" customWidth="1"/>
    <col min="3" max="3" width="8.8515625" style="2" customWidth="1"/>
    <col min="4" max="4" width="13.140625" style="2" customWidth="1"/>
    <col min="5" max="5" width="8.421875" style="2" customWidth="1"/>
    <col min="6" max="6" width="0.2890625" style="2" hidden="1" customWidth="1"/>
    <col min="7" max="7" width="7.28125" style="2" hidden="1" customWidth="1"/>
    <col min="8" max="8" width="9.7109375" style="2" hidden="1" customWidth="1"/>
    <col min="9" max="10" width="9.7109375" style="2" customWidth="1"/>
    <col min="11" max="11" width="12.421875" style="2" customWidth="1"/>
    <col min="12" max="16384" width="3.57421875" style="2" customWidth="1"/>
  </cols>
  <sheetData>
    <row r="1" ht="15" hidden="1">
      <c r="H1" s="2" t="s">
        <v>0</v>
      </c>
    </row>
    <row r="2" spans="6:8" ht="15">
      <c r="F2" s="52"/>
      <c r="G2" s="52"/>
      <c r="H2" s="52"/>
    </row>
    <row r="3" spans="1:11" ht="1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3"/>
    </row>
    <row r="4" spans="1:11" ht="15">
      <c r="A4" s="139" t="s">
        <v>41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25.5" customHeight="1">
      <c r="A5" s="134" t="s">
        <v>2</v>
      </c>
      <c r="B5" s="135"/>
      <c r="C5" s="132" t="s">
        <v>35</v>
      </c>
      <c r="D5" s="141" t="s">
        <v>3</v>
      </c>
      <c r="E5" s="141" t="s">
        <v>47</v>
      </c>
      <c r="F5" s="132" t="s">
        <v>4</v>
      </c>
      <c r="G5" s="132"/>
      <c r="H5" s="132" t="s">
        <v>5</v>
      </c>
      <c r="I5" s="132" t="s">
        <v>46</v>
      </c>
      <c r="J5" s="132" t="s">
        <v>6</v>
      </c>
      <c r="K5" s="132" t="s">
        <v>7</v>
      </c>
    </row>
    <row r="6" spans="1:11" ht="32.25" customHeight="1">
      <c r="A6" s="136"/>
      <c r="B6" s="137"/>
      <c r="C6" s="140"/>
      <c r="D6" s="141"/>
      <c r="E6" s="141"/>
      <c r="F6" s="125" t="s">
        <v>8</v>
      </c>
      <c r="G6" s="125" t="s">
        <v>9</v>
      </c>
      <c r="H6" s="132"/>
      <c r="I6" s="132"/>
      <c r="J6" s="132"/>
      <c r="K6" s="132"/>
    </row>
    <row r="7" spans="1:11" ht="14.25" customHeight="1">
      <c r="A7" s="133" t="s">
        <v>10</v>
      </c>
      <c r="B7" s="5">
        <v>1</v>
      </c>
      <c r="C7" s="6">
        <v>12388.8</v>
      </c>
      <c r="D7" s="7">
        <v>569.21</v>
      </c>
      <c r="E7" s="8"/>
      <c r="F7" s="8"/>
      <c r="G7" s="8"/>
      <c r="H7" s="8">
        <v>569.21</v>
      </c>
      <c r="I7" s="9">
        <v>487.44</v>
      </c>
      <c r="J7" s="7">
        <f aca="true" t="shared" si="0" ref="J7:J54">H7-I7</f>
        <v>81.77000000000004</v>
      </c>
      <c r="K7" s="10">
        <f aca="true" t="shared" si="1" ref="K7:K24">J7/C7</f>
        <v>0.0066003164148262985</v>
      </c>
    </row>
    <row r="8" spans="1:11" ht="15">
      <c r="A8" s="133"/>
      <c r="B8" s="9">
        <v>2</v>
      </c>
      <c r="C8" s="11">
        <v>7207.5</v>
      </c>
      <c r="D8" s="7">
        <v>451.38</v>
      </c>
      <c r="E8" s="9"/>
      <c r="F8" s="8"/>
      <c r="G8" s="8"/>
      <c r="H8" s="8">
        <f aca="true" t="shared" si="2" ref="H8:H23">D8-F8-G8</f>
        <v>451.38</v>
      </c>
      <c r="I8" s="9">
        <v>459.35</v>
      </c>
      <c r="J8" s="7">
        <f t="shared" si="0"/>
        <v>-7.970000000000027</v>
      </c>
      <c r="K8" s="10">
        <f t="shared" si="1"/>
        <v>-0.001105792577176556</v>
      </c>
    </row>
    <row r="9" spans="1:11" ht="15">
      <c r="A9" s="133"/>
      <c r="B9" s="9">
        <v>3</v>
      </c>
      <c r="C9" s="11">
        <v>5560.6</v>
      </c>
      <c r="D9" s="7">
        <v>358.37</v>
      </c>
      <c r="E9" s="12">
        <v>0.3</v>
      </c>
      <c r="F9" s="8"/>
      <c r="G9" s="8"/>
      <c r="H9" s="8">
        <f t="shared" si="2"/>
        <v>358.37</v>
      </c>
      <c r="I9" s="12">
        <v>342</v>
      </c>
      <c r="J9" s="7">
        <f t="shared" si="0"/>
        <v>16.370000000000005</v>
      </c>
      <c r="K9" s="10">
        <f t="shared" si="1"/>
        <v>0.0029439269143617603</v>
      </c>
    </row>
    <row r="10" spans="1:11" ht="15">
      <c r="A10" s="133"/>
      <c r="B10" s="9">
        <v>4</v>
      </c>
      <c r="C10" s="11">
        <v>4607</v>
      </c>
      <c r="D10" s="7">
        <v>210.14</v>
      </c>
      <c r="E10" s="9"/>
      <c r="F10" s="8"/>
      <c r="G10" s="8"/>
      <c r="H10" s="8">
        <f t="shared" si="2"/>
        <v>210.14</v>
      </c>
      <c r="I10" s="9">
        <v>206.02</v>
      </c>
      <c r="J10" s="7">
        <f t="shared" si="0"/>
        <v>4.119999999999976</v>
      </c>
      <c r="K10" s="10">
        <f t="shared" si="1"/>
        <v>0.0008942912958541298</v>
      </c>
    </row>
    <row r="11" spans="1:11" ht="15">
      <c r="A11" s="133"/>
      <c r="B11" s="9">
        <v>5</v>
      </c>
      <c r="C11" s="11">
        <v>19301.4</v>
      </c>
      <c r="D11" s="7">
        <v>1139.5</v>
      </c>
      <c r="E11" s="12">
        <v>7</v>
      </c>
      <c r="F11" s="8"/>
      <c r="G11" s="8"/>
      <c r="H11" s="8">
        <f t="shared" si="2"/>
        <v>1139.5</v>
      </c>
      <c r="I11" s="9">
        <v>938.22</v>
      </c>
      <c r="J11" s="7">
        <f t="shared" si="0"/>
        <v>201.27999999999997</v>
      </c>
      <c r="K11" s="10">
        <f t="shared" si="1"/>
        <v>0.010428259090014195</v>
      </c>
    </row>
    <row r="12" spans="1:11" ht="15">
      <c r="A12" s="133"/>
      <c r="B12" s="13" t="s">
        <v>11</v>
      </c>
      <c r="C12" s="11">
        <v>11272.2</v>
      </c>
      <c r="D12" s="12">
        <v>668.56</v>
      </c>
      <c r="E12" s="12">
        <v>4.9</v>
      </c>
      <c r="F12" s="13"/>
      <c r="G12" s="13"/>
      <c r="H12" s="8">
        <f t="shared" si="2"/>
        <v>668.56</v>
      </c>
      <c r="I12" s="9">
        <v>541.3</v>
      </c>
      <c r="J12" s="7">
        <f t="shared" si="0"/>
        <v>127.25999999999999</v>
      </c>
      <c r="K12" s="14">
        <f t="shared" si="1"/>
        <v>0.01128972161601107</v>
      </c>
    </row>
    <row r="13" spans="1:11" ht="15">
      <c r="A13" s="133"/>
      <c r="B13" s="9">
        <v>6</v>
      </c>
      <c r="C13" s="11">
        <v>4592.5</v>
      </c>
      <c r="D13" s="12">
        <v>219.16</v>
      </c>
      <c r="E13" s="9"/>
      <c r="F13" s="8"/>
      <c r="G13" s="8"/>
      <c r="H13" s="8">
        <f t="shared" si="2"/>
        <v>219.16</v>
      </c>
      <c r="I13" s="9">
        <v>211</v>
      </c>
      <c r="J13" s="7">
        <f t="shared" si="0"/>
        <v>8.159999999999997</v>
      </c>
      <c r="K13" s="10">
        <f t="shared" si="1"/>
        <v>0.0017768100163309737</v>
      </c>
    </row>
    <row r="14" spans="1:11" ht="15">
      <c r="A14" s="133"/>
      <c r="B14" s="9" t="s">
        <v>12</v>
      </c>
      <c r="C14" s="11">
        <v>4608.3</v>
      </c>
      <c r="D14" s="12">
        <v>236.5</v>
      </c>
      <c r="E14" s="9"/>
      <c r="F14" s="8"/>
      <c r="G14" s="8"/>
      <c r="H14" s="8">
        <f t="shared" si="2"/>
        <v>236.5</v>
      </c>
      <c r="I14" s="9">
        <v>222.1</v>
      </c>
      <c r="J14" s="7">
        <f t="shared" si="0"/>
        <v>14.400000000000006</v>
      </c>
      <c r="K14" s="10">
        <f t="shared" si="1"/>
        <v>0.003124796562723782</v>
      </c>
    </row>
    <row r="15" spans="1:11" ht="15">
      <c r="A15" s="133"/>
      <c r="B15" s="9">
        <v>7</v>
      </c>
      <c r="C15" s="11">
        <v>9561.9</v>
      </c>
      <c r="D15" s="12">
        <v>571.29</v>
      </c>
      <c r="E15" s="12">
        <v>0.4</v>
      </c>
      <c r="F15" s="8"/>
      <c r="G15" s="8"/>
      <c r="H15" s="8">
        <f t="shared" si="2"/>
        <v>571.29</v>
      </c>
      <c r="I15" s="9">
        <v>510.65</v>
      </c>
      <c r="J15" s="7">
        <f t="shared" si="0"/>
        <v>60.639999999999986</v>
      </c>
      <c r="K15" s="10">
        <f t="shared" si="1"/>
        <v>0.006341835827607483</v>
      </c>
    </row>
    <row r="16" spans="1:11" ht="15">
      <c r="A16" s="133"/>
      <c r="B16" s="9">
        <v>8</v>
      </c>
      <c r="C16" s="11">
        <v>4573.6</v>
      </c>
      <c r="D16" s="12">
        <v>299.85</v>
      </c>
      <c r="E16" s="9"/>
      <c r="F16" s="8"/>
      <c r="G16" s="15"/>
      <c r="H16" s="8">
        <f t="shared" si="2"/>
        <v>299.85</v>
      </c>
      <c r="I16" s="9">
        <v>249.4</v>
      </c>
      <c r="J16" s="7">
        <f t="shared" si="0"/>
        <v>50.45000000000002</v>
      </c>
      <c r="K16" s="10">
        <f t="shared" si="1"/>
        <v>0.01103069791848872</v>
      </c>
    </row>
    <row r="17" spans="1:11" ht="15">
      <c r="A17" s="133"/>
      <c r="B17" s="9">
        <v>9</v>
      </c>
      <c r="C17" s="11">
        <v>4877.3</v>
      </c>
      <c r="D17" s="12">
        <v>281.75</v>
      </c>
      <c r="E17" s="9"/>
      <c r="F17" s="8"/>
      <c r="G17" s="8"/>
      <c r="H17" s="8">
        <f t="shared" si="2"/>
        <v>281.75</v>
      </c>
      <c r="I17" s="9">
        <v>258.38</v>
      </c>
      <c r="J17" s="7">
        <f t="shared" si="0"/>
        <v>23.370000000000005</v>
      </c>
      <c r="K17" s="10">
        <f t="shared" si="1"/>
        <v>0.004791585508375536</v>
      </c>
    </row>
    <row r="18" spans="1:11" ht="15">
      <c r="A18" s="133"/>
      <c r="B18" s="9">
        <v>10</v>
      </c>
      <c r="C18" s="11">
        <v>4550.5</v>
      </c>
      <c r="D18" s="12">
        <v>265.73</v>
      </c>
      <c r="E18" s="9"/>
      <c r="F18" s="8"/>
      <c r="G18" s="8"/>
      <c r="H18" s="8">
        <f t="shared" si="2"/>
        <v>265.73</v>
      </c>
      <c r="I18" s="9">
        <v>212.76</v>
      </c>
      <c r="J18" s="7">
        <f t="shared" si="0"/>
        <v>52.97000000000003</v>
      </c>
      <c r="K18" s="10">
        <f t="shared" si="1"/>
        <v>0.011640479068234266</v>
      </c>
    </row>
    <row r="19" spans="1:11" ht="15">
      <c r="A19" s="133"/>
      <c r="B19" s="9">
        <v>12</v>
      </c>
      <c r="C19" s="11">
        <v>10282.3</v>
      </c>
      <c r="D19" s="16">
        <v>591.96</v>
      </c>
      <c r="E19" s="9"/>
      <c r="F19" s="8"/>
      <c r="G19" s="17"/>
      <c r="H19" s="8">
        <f t="shared" si="2"/>
        <v>591.96</v>
      </c>
      <c r="I19" s="9">
        <v>675.49</v>
      </c>
      <c r="J19" s="7">
        <f t="shared" si="0"/>
        <v>-83.52999999999997</v>
      </c>
      <c r="K19" s="10">
        <f t="shared" si="1"/>
        <v>-0.0081236688289585</v>
      </c>
    </row>
    <row r="20" spans="1:11" ht="13.5" customHeight="1">
      <c r="A20" s="133" t="s">
        <v>13</v>
      </c>
      <c r="B20" s="9">
        <v>2</v>
      </c>
      <c r="C20" s="11">
        <v>3804.5</v>
      </c>
      <c r="D20" s="16">
        <v>257.6</v>
      </c>
      <c r="E20" s="9"/>
      <c r="F20" s="8"/>
      <c r="G20" s="8"/>
      <c r="H20" s="8">
        <f t="shared" si="2"/>
        <v>257.6</v>
      </c>
      <c r="I20" s="9">
        <v>229.92</v>
      </c>
      <c r="J20" s="7">
        <f t="shared" si="0"/>
        <v>27.680000000000035</v>
      </c>
      <c r="K20" s="10">
        <f t="shared" si="1"/>
        <v>0.007275594690498104</v>
      </c>
    </row>
    <row r="21" spans="1:11" ht="15">
      <c r="A21" s="133"/>
      <c r="B21" s="9" t="s">
        <v>14</v>
      </c>
      <c r="C21" s="11">
        <v>8309.8</v>
      </c>
      <c r="D21" s="16">
        <v>475.04</v>
      </c>
      <c r="E21" s="9"/>
      <c r="F21" s="8"/>
      <c r="G21" s="8"/>
      <c r="H21" s="8">
        <f t="shared" si="2"/>
        <v>475.04</v>
      </c>
      <c r="I21" s="9">
        <v>357.33</v>
      </c>
      <c r="J21" s="7">
        <f t="shared" si="0"/>
        <v>117.71000000000004</v>
      </c>
      <c r="K21" s="10">
        <f t="shared" si="1"/>
        <v>0.014165202531950234</v>
      </c>
    </row>
    <row r="22" spans="1:11" ht="15">
      <c r="A22" s="133"/>
      <c r="B22" s="9">
        <v>4</v>
      </c>
      <c r="C22" s="11">
        <v>16618.4</v>
      </c>
      <c r="D22" s="16">
        <v>1019.52</v>
      </c>
      <c r="E22" s="9">
        <v>1</v>
      </c>
      <c r="F22" s="8"/>
      <c r="G22" s="8"/>
      <c r="H22" s="8">
        <f t="shared" si="2"/>
        <v>1019.52</v>
      </c>
      <c r="I22" s="9">
        <v>845.94</v>
      </c>
      <c r="J22" s="7">
        <f t="shared" si="0"/>
        <v>173.57999999999993</v>
      </c>
      <c r="K22" s="10">
        <f t="shared" si="1"/>
        <v>0.010445048861502907</v>
      </c>
    </row>
    <row r="23" spans="1:11" ht="15">
      <c r="A23" s="133"/>
      <c r="B23" s="9">
        <v>6</v>
      </c>
      <c r="C23" s="11">
        <v>4240.4</v>
      </c>
      <c r="D23" s="16">
        <v>262.4</v>
      </c>
      <c r="E23" s="9"/>
      <c r="F23" s="8"/>
      <c r="G23" s="8"/>
      <c r="H23" s="8">
        <f t="shared" si="2"/>
        <v>262.4</v>
      </c>
      <c r="I23" s="9">
        <v>199.32</v>
      </c>
      <c r="J23" s="7">
        <f t="shared" si="0"/>
        <v>63.079999999999984</v>
      </c>
      <c r="K23" s="10">
        <f t="shared" si="1"/>
        <v>0.014875955098575604</v>
      </c>
    </row>
    <row r="24" spans="1:11" ht="15">
      <c r="A24" s="133"/>
      <c r="B24" s="9">
        <v>8</v>
      </c>
      <c r="C24" s="11">
        <v>4289.7</v>
      </c>
      <c r="D24" s="12">
        <v>293.35</v>
      </c>
      <c r="E24" s="9"/>
      <c r="F24" s="8"/>
      <c r="G24" s="8"/>
      <c r="H24" s="8">
        <v>293.35</v>
      </c>
      <c r="I24" s="9">
        <v>266.44</v>
      </c>
      <c r="J24" s="7">
        <f t="shared" si="0"/>
        <v>26.910000000000025</v>
      </c>
      <c r="K24" s="10">
        <f t="shared" si="1"/>
        <v>0.006273165955661241</v>
      </c>
    </row>
    <row r="25" spans="1:11" ht="15">
      <c r="A25" s="133"/>
      <c r="B25" s="9" t="s">
        <v>15</v>
      </c>
      <c r="C25" s="9">
        <v>8879.7</v>
      </c>
      <c r="D25" s="12">
        <v>800.42</v>
      </c>
      <c r="E25" s="9"/>
      <c r="F25" s="8"/>
      <c r="G25" s="8"/>
      <c r="H25" s="8">
        <f aca="true" t="shared" si="3" ref="H25:H54">D25-F25-G25</f>
        <v>800.42</v>
      </c>
      <c r="I25" s="9">
        <v>543.63</v>
      </c>
      <c r="J25" s="7">
        <f t="shared" si="0"/>
        <v>256.78999999999996</v>
      </c>
      <c r="K25" s="2">
        <v>0.0289</v>
      </c>
    </row>
    <row r="26" spans="1:11" ht="15">
      <c r="A26" s="133"/>
      <c r="B26" s="18" t="s">
        <v>16</v>
      </c>
      <c r="C26" s="12">
        <v>8873.4</v>
      </c>
      <c r="D26" s="12">
        <v>725.05</v>
      </c>
      <c r="E26" s="9">
        <v>4.1</v>
      </c>
      <c r="F26" s="8"/>
      <c r="G26" s="8"/>
      <c r="H26" s="8">
        <f t="shared" si="3"/>
        <v>725.05</v>
      </c>
      <c r="I26" s="9">
        <v>466</v>
      </c>
      <c r="J26" s="7">
        <f t="shared" si="0"/>
        <v>259.04999999999995</v>
      </c>
      <c r="K26" s="10">
        <f>J26/8844.4</f>
        <v>0.02928972004884446</v>
      </c>
    </row>
    <row r="27" spans="1:11" ht="15">
      <c r="A27" s="133"/>
      <c r="B27" s="9">
        <v>10</v>
      </c>
      <c r="C27" s="11">
        <v>6245.6</v>
      </c>
      <c r="D27" s="12">
        <v>357.89</v>
      </c>
      <c r="E27" s="9"/>
      <c r="F27" s="8"/>
      <c r="G27" s="8"/>
      <c r="H27" s="8">
        <f t="shared" si="3"/>
        <v>357.89</v>
      </c>
      <c r="I27" s="9">
        <v>264.3</v>
      </c>
      <c r="J27" s="7">
        <f t="shared" si="0"/>
        <v>93.58999999999997</v>
      </c>
      <c r="K27" s="10">
        <f aca="true" t="shared" si="4" ref="K27:K55">J27/C27</f>
        <v>0.014984949404380679</v>
      </c>
    </row>
    <row r="28" spans="1:25" ht="13.5" customHeight="1">
      <c r="A28" s="133" t="s">
        <v>17</v>
      </c>
      <c r="B28" s="9">
        <v>4</v>
      </c>
      <c r="C28" s="11">
        <v>6511</v>
      </c>
      <c r="D28" s="12">
        <v>439.17</v>
      </c>
      <c r="E28" s="9"/>
      <c r="F28" s="8"/>
      <c r="G28" s="8"/>
      <c r="H28" s="8">
        <f t="shared" si="3"/>
        <v>439.17</v>
      </c>
      <c r="I28" s="9">
        <v>363.68</v>
      </c>
      <c r="J28" s="7">
        <f t="shared" si="0"/>
        <v>75.49000000000001</v>
      </c>
      <c r="K28" s="10">
        <f t="shared" si="4"/>
        <v>0.011594225157425897</v>
      </c>
      <c r="Y28" s="119"/>
    </row>
    <row r="29" spans="1:11" ht="15">
      <c r="A29" s="133"/>
      <c r="B29" s="9">
        <v>5</v>
      </c>
      <c r="C29" s="11">
        <v>8295.8</v>
      </c>
      <c r="D29" s="16">
        <v>483.64</v>
      </c>
      <c r="E29" s="9"/>
      <c r="F29" s="19"/>
      <c r="G29" s="19"/>
      <c r="H29" s="8">
        <f t="shared" si="3"/>
        <v>483.64</v>
      </c>
      <c r="I29" s="20">
        <v>418.82</v>
      </c>
      <c r="J29" s="7">
        <f t="shared" si="0"/>
        <v>64.82</v>
      </c>
      <c r="K29" s="10">
        <f t="shared" si="4"/>
        <v>0.007813592420260855</v>
      </c>
    </row>
    <row r="30" spans="1:11" ht="15">
      <c r="A30" s="133"/>
      <c r="B30" s="9">
        <v>6</v>
      </c>
      <c r="C30" s="11">
        <v>5986</v>
      </c>
      <c r="D30" s="12">
        <v>389.64</v>
      </c>
      <c r="E30" s="9"/>
      <c r="F30" s="8"/>
      <c r="G30" s="8"/>
      <c r="H30" s="8">
        <f t="shared" si="3"/>
        <v>389.64</v>
      </c>
      <c r="I30" s="9">
        <v>367.57</v>
      </c>
      <c r="J30" s="7">
        <f t="shared" si="0"/>
        <v>22.069999999999993</v>
      </c>
      <c r="K30" s="10">
        <f t="shared" si="4"/>
        <v>0.0036869361844303365</v>
      </c>
    </row>
    <row r="31" spans="1:11" ht="15">
      <c r="A31" s="133"/>
      <c r="B31" s="9">
        <v>8</v>
      </c>
      <c r="C31" s="11">
        <v>2108.2</v>
      </c>
      <c r="D31" s="12">
        <v>133.4</v>
      </c>
      <c r="E31" s="9"/>
      <c r="F31" s="8"/>
      <c r="G31" s="8"/>
      <c r="H31" s="8">
        <f t="shared" si="3"/>
        <v>133.4</v>
      </c>
      <c r="I31" s="9">
        <v>86.95</v>
      </c>
      <c r="J31" s="7">
        <f t="shared" si="0"/>
        <v>46.45</v>
      </c>
      <c r="K31" s="10">
        <f t="shared" si="4"/>
        <v>0.022033013945545965</v>
      </c>
    </row>
    <row r="32" spans="1:11" ht="15">
      <c r="A32" s="133"/>
      <c r="B32" s="9">
        <v>9</v>
      </c>
      <c r="C32" s="11">
        <v>9889</v>
      </c>
      <c r="D32" s="12">
        <v>675.34</v>
      </c>
      <c r="E32" s="9"/>
      <c r="F32" s="8"/>
      <c r="G32" s="8"/>
      <c r="H32" s="8">
        <f t="shared" si="3"/>
        <v>675.34</v>
      </c>
      <c r="I32" s="9">
        <v>459.63</v>
      </c>
      <c r="J32" s="7">
        <f t="shared" si="0"/>
        <v>215.71000000000004</v>
      </c>
      <c r="K32" s="10">
        <f t="shared" si="4"/>
        <v>0.02181312569521691</v>
      </c>
    </row>
    <row r="33" spans="1:11" ht="15">
      <c r="A33" s="133"/>
      <c r="B33" s="9">
        <v>12</v>
      </c>
      <c r="C33" s="11">
        <v>6454.5</v>
      </c>
      <c r="D33" s="12">
        <v>437.62</v>
      </c>
      <c r="E33" s="12">
        <v>0.6</v>
      </c>
      <c r="F33" s="8"/>
      <c r="G33" s="8"/>
      <c r="H33" s="8">
        <f t="shared" si="3"/>
        <v>437.62</v>
      </c>
      <c r="I33" s="12">
        <v>283.92</v>
      </c>
      <c r="J33" s="7">
        <f t="shared" si="0"/>
        <v>153.7</v>
      </c>
      <c r="K33" s="10">
        <f t="shared" si="4"/>
        <v>0.02381284375242079</v>
      </c>
    </row>
    <row r="34" spans="1:11" ht="15">
      <c r="A34" s="133"/>
      <c r="B34" s="9">
        <v>14</v>
      </c>
      <c r="C34" s="11">
        <v>5285.8</v>
      </c>
      <c r="D34" s="12">
        <v>335.64</v>
      </c>
      <c r="E34" s="9"/>
      <c r="F34" s="8"/>
      <c r="G34" s="8"/>
      <c r="H34" s="8">
        <f t="shared" si="3"/>
        <v>335.64</v>
      </c>
      <c r="I34" s="12">
        <v>275.76</v>
      </c>
      <c r="J34" s="7">
        <f t="shared" si="0"/>
        <v>59.879999999999995</v>
      </c>
      <c r="K34" s="10">
        <f t="shared" si="4"/>
        <v>0.011328464943811721</v>
      </c>
    </row>
    <row r="35" spans="1:11" ht="15">
      <c r="A35" s="133"/>
      <c r="B35" s="9">
        <v>22</v>
      </c>
      <c r="C35" s="11">
        <v>5854.1</v>
      </c>
      <c r="D35" s="12">
        <v>363.44</v>
      </c>
      <c r="E35" s="9"/>
      <c r="F35" s="8"/>
      <c r="G35" s="8"/>
      <c r="H35" s="8">
        <f t="shared" si="3"/>
        <v>363.44</v>
      </c>
      <c r="I35" s="9">
        <v>279.12</v>
      </c>
      <c r="J35" s="7">
        <f t="shared" si="0"/>
        <v>84.32</v>
      </c>
      <c r="K35" s="10">
        <f t="shared" si="4"/>
        <v>0.014403580396645084</v>
      </c>
    </row>
    <row r="36" spans="1:11" ht="13.5" customHeight="1">
      <c r="A36" s="133" t="s">
        <v>18</v>
      </c>
      <c r="B36" s="9" t="s">
        <v>19</v>
      </c>
      <c r="C36" s="11">
        <v>16008</v>
      </c>
      <c r="D36" s="12">
        <v>1208.31</v>
      </c>
      <c r="E36" s="12">
        <v>5.4</v>
      </c>
      <c r="F36" s="8"/>
      <c r="G36" s="8"/>
      <c r="H36" s="8">
        <f t="shared" si="3"/>
        <v>1208.31</v>
      </c>
      <c r="I36" s="12">
        <v>847.18</v>
      </c>
      <c r="J36" s="7">
        <f t="shared" si="0"/>
        <v>361.13</v>
      </c>
      <c r="K36" s="10">
        <f t="shared" si="4"/>
        <v>0.022559345327336333</v>
      </c>
    </row>
    <row r="37" spans="1:11" ht="15">
      <c r="A37" s="133"/>
      <c r="B37" s="9" t="s">
        <v>20</v>
      </c>
      <c r="C37" s="11">
        <v>5223</v>
      </c>
      <c r="D37" s="12">
        <v>275.83</v>
      </c>
      <c r="E37" s="12">
        <v>3.3</v>
      </c>
      <c r="F37" s="8"/>
      <c r="G37" s="8"/>
      <c r="H37" s="8">
        <f t="shared" si="3"/>
        <v>275.83</v>
      </c>
      <c r="I37" s="9">
        <v>280.35</v>
      </c>
      <c r="J37" s="7">
        <f t="shared" si="0"/>
        <v>-4.520000000000039</v>
      </c>
      <c r="K37" s="10">
        <f t="shared" si="4"/>
        <v>-0.0008654030250813782</v>
      </c>
    </row>
    <row r="38" spans="1:11" ht="15">
      <c r="A38" s="133"/>
      <c r="B38" s="9" t="s">
        <v>21</v>
      </c>
      <c r="C38" s="11">
        <v>3843.5</v>
      </c>
      <c r="D38" s="12">
        <v>242.32</v>
      </c>
      <c r="E38" s="9"/>
      <c r="F38" s="8"/>
      <c r="G38" s="8"/>
      <c r="H38" s="8">
        <f t="shared" si="3"/>
        <v>242.32</v>
      </c>
      <c r="I38" s="9">
        <v>187.86</v>
      </c>
      <c r="J38" s="7">
        <f t="shared" si="0"/>
        <v>54.45999999999998</v>
      </c>
      <c r="K38" s="10">
        <f t="shared" si="4"/>
        <v>0.014169376870040322</v>
      </c>
    </row>
    <row r="39" spans="1:11" ht="15">
      <c r="A39" s="133"/>
      <c r="B39" s="9" t="s">
        <v>22</v>
      </c>
      <c r="C39" s="11">
        <v>1281.2</v>
      </c>
      <c r="D39" s="12">
        <v>86.87</v>
      </c>
      <c r="E39" s="9"/>
      <c r="F39" s="8"/>
      <c r="G39" s="8"/>
      <c r="H39" s="8">
        <f t="shared" si="3"/>
        <v>86.87</v>
      </c>
      <c r="I39" s="12">
        <v>68.72</v>
      </c>
      <c r="J39" s="7">
        <f t="shared" si="0"/>
        <v>18.150000000000006</v>
      </c>
      <c r="K39" s="10">
        <f t="shared" si="4"/>
        <v>0.014166406493911961</v>
      </c>
    </row>
    <row r="40" spans="1:11" ht="15">
      <c r="A40" s="133"/>
      <c r="B40" s="9">
        <v>7</v>
      </c>
      <c r="C40" s="11">
        <v>8117.5</v>
      </c>
      <c r="D40" s="12">
        <v>497.41</v>
      </c>
      <c r="E40" s="12">
        <v>0.3</v>
      </c>
      <c r="F40" s="8"/>
      <c r="G40" s="8"/>
      <c r="H40" s="8">
        <f t="shared" si="3"/>
        <v>497.41</v>
      </c>
      <c r="I40" s="9">
        <v>353.89</v>
      </c>
      <c r="J40" s="7">
        <f t="shared" si="0"/>
        <v>143.52000000000004</v>
      </c>
      <c r="K40" s="10">
        <f t="shared" si="4"/>
        <v>0.017680320295657536</v>
      </c>
    </row>
    <row r="41" spans="1:11" ht="15">
      <c r="A41" s="133"/>
      <c r="B41" s="9">
        <v>11</v>
      </c>
      <c r="C41" s="11">
        <v>1945.5</v>
      </c>
      <c r="D41" s="12">
        <v>137.77</v>
      </c>
      <c r="E41" s="9"/>
      <c r="F41" s="8"/>
      <c r="G41" s="8"/>
      <c r="H41" s="8">
        <f t="shared" si="3"/>
        <v>137.77</v>
      </c>
      <c r="I41" s="9">
        <v>100.43</v>
      </c>
      <c r="J41" s="7">
        <f t="shared" si="0"/>
        <v>37.34</v>
      </c>
      <c r="K41" s="10">
        <f t="shared" si="4"/>
        <v>0.01919300950912362</v>
      </c>
    </row>
    <row r="42" spans="1:11" ht="15">
      <c r="A42" s="133"/>
      <c r="B42" s="9">
        <v>13</v>
      </c>
      <c r="C42" s="11">
        <v>1268.6</v>
      </c>
      <c r="D42" s="12">
        <v>88.95</v>
      </c>
      <c r="E42" s="9"/>
      <c r="F42" s="8"/>
      <c r="G42" s="8"/>
      <c r="H42" s="8">
        <f t="shared" si="3"/>
        <v>88.95</v>
      </c>
      <c r="I42" s="9">
        <v>75.28</v>
      </c>
      <c r="J42" s="7">
        <f t="shared" si="0"/>
        <v>13.670000000000002</v>
      </c>
      <c r="K42" s="10">
        <f t="shared" si="4"/>
        <v>0.010775658205896266</v>
      </c>
    </row>
    <row r="43" spans="1:11" ht="15">
      <c r="A43" s="133"/>
      <c r="B43" s="9">
        <v>17</v>
      </c>
      <c r="C43" s="11">
        <v>5864.3</v>
      </c>
      <c r="D43" s="12">
        <v>356.75</v>
      </c>
      <c r="E43" s="9"/>
      <c r="F43" s="8"/>
      <c r="G43" s="8"/>
      <c r="H43" s="8">
        <f t="shared" si="3"/>
        <v>356.75</v>
      </c>
      <c r="I43" s="12">
        <v>280.06</v>
      </c>
      <c r="J43" s="7">
        <f t="shared" si="0"/>
        <v>76.69</v>
      </c>
      <c r="K43" s="10">
        <f t="shared" si="4"/>
        <v>0.013077434646931431</v>
      </c>
    </row>
    <row r="44" spans="1:11" ht="13.5" customHeight="1">
      <c r="A44" s="130" t="s">
        <v>23</v>
      </c>
      <c r="B44" s="9">
        <v>4</v>
      </c>
      <c r="C44" s="11">
        <v>3366.7</v>
      </c>
      <c r="D44" s="12">
        <v>178.52</v>
      </c>
      <c r="E44" s="9"/>
      <c r="F44" s="8"/>
      <c r="G44" s="8"/>
      <c r="H44" s="8">
        <f t="shared" si="3"/>
        <v>178.52</v>
      </c>
      <c r="I44" s="9">
        <v>156.27</v>
      </c>
      <c r="J44" s="7">
        <f t="shared" si="0"/>
        <v>22.25</v>
      </c>
      <c r="K44" s="10">
        <f t="shared" si="4"/>
        <v>0.006608845456975674</v>
      </c>
    </row>
    <row r="45" spans="1:11" ht="15">
      <c r="A45" s="130"/>
      <c r="B45" s="9">
        <v>10</v>
      </c>
      <c r="C45" s="11">
        <v>3255.6</v>
      </c>
      <c r="D45" s="12">
        <v>149.53</v>
      </c>
      <c r="E45" s="9"/>
      <c r="F45" s="8"/>
      <c r="G45" s="8"/>
      <c r="H45" s="8">
        <f t="shared" si="3"/>
        <v>149.53</v>
      </c>
      <c r="I45" s="9">
        <v>143.46</v>
      </c>
      <c r="J45" s="7">
        <f t="shared" si="0"/>
        <v>6.069999999999993</v>
      </c>
      <c r="K45" s="10">
        <f t="shared" si="4"/>
        <v>0.001864479665806608</v>
      </c>
    </row>
    <row r="46" spans="1:11" ht="13.5" customHeight="1">
      <c r="A46" s="130" t="s">
        <v>24</v>
      </c>
      <c r="B46" s="9">
        <v>6</v>
      </c>
      <c r="C46" s="11">
        <v>8885.1</v>
      </c>
      <c r="D46" s="16">
        <v>694.57</v>
      </c>
      <c r="E46" s="9"/>
      <c r="F46" s="8"/>
      <c r="G46" s="8"/>
      <c r="H46" s="8">
        <f t="shared" si="3"/>
        <v>694.57</v>
      </c>
      <c r="I46" s="9">
        <v>561.54</v>
      </c>
      <c r="J46" s="7">
        <f t="shared" si="0"/>
        <v>133.0300000000001</v>
      </c>
      <c r="K46" s="10">
        <f t="shared" si="4"/>
        <v>0.014972256924514083</v>
      </c>
    </row>
    <row r="47" spans="1:11" ht="15">
      <c r="A47" s="130"/>
      <c r="B47" s="9" t="s">
        <v>12</v>
      </c>
      <c r="C47" s="11">
        <v>2307.7</v>
      </c>
      <c r="D47" s="12">
        <v>141.96</v>
      </c>
      <c r="E47" s="12"/>
      <c r="F47" s="8"/>
      <c r="G47" s="8"/>
      <c r="H47" s="8">
        <f t="shared" si="3"/>
        <v>141.96</v>
      </c>
      <c r="I47" s="9">
        <v>124.78</v>
      </c>
      <c r="J47" s="7">
        <f t="shared" si="0"/>
        <v>17.180000000000007</v>
      </c>
      <c r="K47" s="10">
        <f t="shared" si="4"/>
        <v>0.0074446418511938325</v>
      </c>
    </row>
    <row r="48" spans="1:11" ht="15">
      <c r="A48" s="130"/>
      <c r="B48" s="9" t="s">
        <v>25</v>
      </c>
      <c r="C48" s="11">
        <v>2250.2</v>
      </c>
      <c r="D48" s="16">
        <v>152.65</v>
      </c>
      <c r="E48" s="9"/>
      <c r="F48" s="8"/>
      <c r="G48" s="8"/>
      <c r="H48" s="8">
        <f t="shared" si="3"/>
        <v>152.65</v>
      </c>
      <c r="I48" s="9">
        <v>126.64</v>
      </c>
      <c r="J48" s="7">
        <f t="shared" si="0"/>
        <v>26.010000000000005</v>
      </c>
      <c r="K48" s="21">
        <f t="shared" si="4"/>
        <v>0.0115589725357746</v>
      </c>
    </row>
    <row r="49" spans="1:11" ht="15">
      <c r="A49" s="130"/>
      <c r="B49" s="9">
        <v>8</v>
      </c>
      <c r="C49" s="11">
        <v>8887.1</v>
      </c>
      <c r="D49" s="12">
        <v>687.19</v>
      </c>
      <c r="E49" s="12">
        <v>1</v>
      </c>
      <c r="F49" s="8"/>
      <c r="G49" s="8"/>
      <c r="H49" s="8">
        <f t="shared" si="3"/>
        <v>687.19</v>
      </c>
      <c r="I49" s="9">
        <v>572.62</v>
      </c>
      <c r="J49" s="7">
        <f t="shared" si="0"/>
        <v>114.57000000000005</v>
      </c>
      <c r="K49" s="21">
        <f t="shared" si="4"/>
        <v>0.012891719458541036</v>
      </c>
    </row>
    <row r="50" spans="1:11" ht="15">
      <c r="A50" s="130"/>
      <c r="B50" s="9" t="s">
        <v>26</v>
      </c>
      <c r="C50" s="11">
        <v>2244.9</v>
      </c>
      <c r="D50" s="12">
        <v>221.55</v>
      </c>
      <c r="E50" s="9"/>
      <c r="F50" s="8"/>
      <c r="G50" s="11"/>
      <c r="H50" s="8">
        <f t="shared" si="3"/>
        <v>221.55</v>
      </c>
      <c r="I50" s="9">
        <v>189.32</v>
      </c>
      <c r="J50" s="7">
        <f t="shared" si="0"/>
        <v>32.23000000000002</v>
      </c>
      <c r="K50" s="21">
        <f t="shared" si="4"/>
        <v>0.01435698694819369</v>
      </c>
    </row>
    <row r="51" spans="1:11" ht="15">
      <c r="A51" s="130"/>
      <c r="B51" s="9" t="s">
        <v>27</v>
      </c>
      <c r="C51" s="11">
        <v>2280</v>
      </c>
      <c r="D51" s="16">
        <v>119.85</v>
      </c>
      <c r="E51" s="9"/>
      <c r="F51" s="8"/>
      <c r="G51" s="19"/>
      <c r="H51" s="8">
        <f t="shared" si="3"/>
        <v>119.85</v>
      </c>
      <c r="I51" s="9">
        <v>146.03</v>
      </c>
      <c r="J51" s="7">
        <f t="shared" si="0"/>
        <v>-26.180000000000007</v>
      </c>
      <c r="K51" s="10">
        <f t="shared" si="4"/>
        <v>-0.01148245614035088</v>
      </c>
    </row>
    <row r="52" spans="1:11" ht="15">
      <c r="A52" s="130"/>
      <c r="B52" s="9">
        <v>10</v>
      </c>
      <c r="C52" s="11">
        <v>8922.28</v>
      </c>
      <c r="D52" s="16">
        <v>770.51</v>
      </c>
      <c r="E52" s="12">
        <v>0.1</v>
      </c>
      <c r="F52" s="8"/>
      <c r="G52" s="8"/>
      <c r="H52" s="8">
        <f t="shared" si="3"/>
        <v>770.51</v>
      </c>
      <c r="I52" s="9">
        <v>579.79</v>
      </c>
      <c r="J52" s="7">
        <f t="shared" si="0"/>
        <v>190.72000000000003</v>
      </c>
      <c r="K52" s="10">
        <f t="shared" si="4"/>
        <v>0.02137570217478044</v>
      </c>
    </row>
    <row r="53" spans="1:11" ht="15">
      <c r="A53" s="130"/>
      <c r="B53" s="9" t="s">
        <v>28</v>
      </c>
      <c r="C53" s="11">
        <v>2293.8</v>
      </c>
      <c r="D53" s="16">
        <v>157.83</v>
      </c>
      <c r="E53" s="9"/>
      <c r="F53" s="8"/>
      <c r="G53" s="19"/>
      <c r="H53" s="8">
        <f t="shared" si="3"/>
        <v>157.83</v>
      </c>
      <c r="I53" s="9">
        <v>129.34</v>
      </c>
      <c r="J53" s="7">
        <f t="shared" si="0"/>
        <v>28.49000000000001</v>
      </c>
      <c r="K53" s="10">
        <f t="shared" si="4"/>
        <v>0.012420437701630486</v>
      </c>
    </row>
    <row r="54" spans="1:11" ht="15">
      <c r="A54" s="130"/>
      <c r="B54" s="9" t="s">
        <v>29</v>
      </c>
      <c r="C54" s="11">
        <v>2233.5</v>
      </c>
      <c r="D54" s="12">
        <v>192.05</v>
      </c>
      <c r="E54" s="9"/>
      <c r="F54" s="8"/>
      <c r="G54" s="8"/>
      <c r="H54" s="8">
        <f t="shared" si="3"/>
        <v>192.05</v>
      </c>
      <c r="I54" s="9">
        <v>109.6</v>
      </c>
      <c r="J54" s="7">
        <f t="shared" si="0"/>
        <v>82.45000000000002</v>
      </c>
      <c r="K54" s="10">
        <f t="shared" si="4"/>
        <v>0.036915155585404084</v>
      </c>
    </row>
    <row r="55" spans="1:11" ht="13.5" customHeight="1">
      <c r="A55" s="131" t="s">
        <v>30</v>
      </c>
      <c r="B55" s="131"/>
      <c r="C55" s="22">
        <f>SUM(C7:C54)</f>
        <v>305508.28</v>
      </c>
      <c r="D55" s="23">
        <f aca="true" t="shared" si="5" ref="D55:J55">SUM(D7:D54)</f>
        <v>19672.979999999996</v>
      </c>
      <c r="E55" s="23">
        <f>SUM(E7:E54)</f>
        <v>28.400000000000006</v>
      </c>
      <c r="F55" s="23">
        <f t="shared" si="5"/>
        <v>0</v>
      </c>
      <c r="G55" s="23">
        <f t="shared" si="5"/>
        <v>0</v>
      </c>
      <c r="H55" s="23">
        <f t="shared" si="5"/>
        <v>19672.979999999996</v>
      </c>
      <c r="I55" s="23">
        <f t="shared" si="5"/>
        <v>16055.6</v>
      </c>
      <c r="J55" s="23">
        <f t="shared" si="5"/>
        <v>3617.380000000001</v>
      </c>
      <c r="K55" s="24">
        <f t="shared" si="4"/>
        <v>0.011840530148642782</v>
      </c>
    </row>
    <row r="58" spans="1:3" ht="15">
      <c r="A58" s="25" t="s">
        <v>42</v>
      </c>
      <c r="B58" s="25"/>
      <c r="C58" s="26"/>
    </row>
  </sheetData>
  <sheetProtection selectLockedCells="1" selectUnlockedCells="1"/>
  <mergeCells count="18">
    <mergeCell ref="A3:J3"/>
    <mergeCell ref="A4:J4"/>
    <mergeCell ref="C5:C6"/>
    <mergeCell ref="D5:D6"/>
    <mergeCell ref="E5:E6"/>
    <mergeCell ref="F5:G5"/>
    <mergeCell ref="H5:H6"/>
    <mergeCell ref="I5:I6"/>
    <mergeCell ref="A44:A45"/>
    <mergeCell ref="A46:A54"/>
    <mergeCell ref="A55:B55"/>
    <mergeCell ref="J5:J6"/>
    <mergeCell ref="K5:K6"/>
    <mergeCell ref="A7:A19"/>
    <mergeCell ref="A20:A27"/>
    <mergeCell ref="A28:A35"/>
    <mergeCell ref="A36:A43"/>
    <mergeCell ref="A5:B6"/>
  </mergeCells>
  <printOptions/>
  <pageMargins left="0.7875" right="0.18125" top="0.13958333333333334" bottom="0.11736111111111111" header="0.5118055555555555" footer="0.5118055555555555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5">
      <selection activeCell="V50" sqref="V50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205" t="s">
        <v>67</v>
      </c>
      <c r="B4" s="205"/>
      <c r="C4" s="205"/>
      <c r="D4" s="205"/>
      <c r="E4" s="205"/>
      <c r="F4" s="205"/>
      <c r="G4" s="205"/>
      <c r="H4" s="205"/>
      <c r="I4" s="205"/>
      <c r="J4" s="205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449.14</v>
      </c>
      <c r="E7" s="96">
        <v>0.05</v>
      </c>
      <c r="F7" s="96"/>
      <c r="G7" s="96"/>
      <c r="H7" s="97"/>
      <c r="I7" s="98">
        <v>438.49</v>
      </c>
      <c r="J7" s="95">
        <f>D7-I7</f>
        <v>10.649999999999977</v>
      </c>
      <c r="K7" s="99">
        <f>J7/C7</f>
        <v>0.0008596474234792698</v>
      </c>
    </row>
    <row r="8" spans="1:11" ht="12.75" customHeight="1">
      <c r="A8" s="194"/>
      <c r="B8" s="98">
        <v>2</v>
      </c>
      <c r="C8" s="100">
        <v>7207.5</v>
      </c>
      <c r="D8" s="95">
        <v>342.64</v>
      </c>
      <c r="E8" s="98"/>
      <c r="F8" s="96"/>
      <c r="G8" s="96"/>
      <c r="H8" s="97"/>
      <c r="I8" s="98">
        <v>357.38</v>
      </c>
      <c r="J8" s="95">
        <f aca="true" t="shared" si="0" ref="J8:J54">D8-I8</f>
        <v>-14.740000000000009</v>
      </c>
      <c r="K8" s="99">
        <f aca="true" t="shared" si="1" ref="K8:K54">J8/C8</f>
        <v>-0.002045091918140827</v>
      </c>
    </row>
    <row r="9" spans="1:11" ht="12.75" customHeight="1">
      <c r="A9" s="194"/>
      <c r="B9" s="98">
        <v>3</v>
      </c>
      <c r="C9" s="100">
        <v>5560.6</v>
      </c>
      <c r="D9" s="95">
        <v>290.24</v>
      </c>
      <c r="E9" s="101">
        <v>0.8</v>
      </c>
      <c r="F9" s="96"/>
      <c r="G9" s="96"/>
      <c r="H9" s="97"/>
      <c r="I9" s="98">
        <v>269.52</v>
      </c>
      <c r="J9" s="95">
        <f t="shared" si="0"/>
        <v>20.720000000000027</v>
      </c>
      <c r="K9" s="99">
        <f t="shared" si="1"/>
        <v>0.0037262165953314435</v>
      </c>
    </row>
    <row r="10" spans="1:11" ht="12.75" customHeight="1">
      <c r="A10" s="194"/>
      <c r="B10" s="98">
        <v>4</v>
      </c>
      <c r="C10" s="100">
        <v>4607</v>
      </c>
      <c r="D10" s="95">
        <v>174.67</v>
      </c>
      <c r="E10" s="98"/>
      <c r="F10" s="96"/>
      <c r="G10" s="96"/>
      <c r="H10" s="97"/>
      <c r="I10" s="98">
        <v>182.73</v>
      </c>
      <c r="J10" s="95">
        <f t="shared" si="0"/>
        <v>-8.060000000000002</v>
      </c>
      <c r="K10" s="99">
        <f t="shared" si="1"/>
        <v>-0.001749511612763187</v>
      </c>
    </row>
    <row r="11" spans="1:11" ht="12.75" customHeight="1">
      <c r="A11" s="194"/>
      <c r="B11" s="98">
        <v>5</v>
      </c>
      <c r="C11" s="100">
        <v>19301.4</v>
      </c>
      <c r="D11" s="95">
        <v>903.26</v>
      </c>
      <c r="E11" s="101">
        <v>7.97</v>
      </c>
      <c r="F11" s="96"/>
      <c r="G11" s="96"/>
      <c r="H11" s="97"/>
      <c r="I11" s="98">
        <v>747.02</v>
      </c>
      <c r="J11" s="95">
        <f t="shared" si="0"/>
        <v>156.24</v>
      </c>
      <c r="K11" s="99">
        <f t="shared" si="1"/>
        <v>0.008094749603655693</v>
      </c>
    </row>
    <row r="12" spans="1:11" ht="12.75" customHeight="1">
      <c r="A12" s="194"/>
      <c r="B12" s="98" t="s">
        <v>11</v>
      </c>
      <c r="C12" s="100">
        <v>11272.2</v>
      </c>
      <c r="D12" s="101">
        <v>536.6</v>
      </c>
      <c r="E12" s="101">
        <v>3.85</v>
      </c>
      <c r="F12" s="102"/>
      <c r="G12" s="102"/>
      <c r="H12" s="97"/>
      <c r="I12" s="98">
        <v>485.89</v>
      </c>
      <c r="J12" s="95">
        <f t="shared" si="0"/>
        <v>50.710000000000036</v>
      </c>
      <c r="K12" s="99">
        <f t="shared" si="1"/>
        <v>0.0044986781639786404</v>
      </c>
    </row>
    <row r="13" spans="1:11" ht="12.75" customHeight="1">
      <c r="A13" s="194"/>
      <c r="B13" s="98">
        <v>6</v>
      </c>
      <c r="C13" s="100">
        <v>4592.5</v>
      </c>
      <c r="D13" s="101">
        <v>175.35</v>
      </c>
      <c r="E13" s="98"/>
      <c r="F13" s="96"/>
      <c r="G13" s="96"/>
      <c r="H13" s="97"/>
      <c r="I13" s="98">
        <v>183.59</v>
      </c>
      <c r="J13" s="95">
        <f t="shared" si="0"/>
        <v>-8.240000000000009</v>
      </c>
      <c r="K13" s="99">
        <f t="shared" si="1"/>
        <v>-0.001794229722373437</v>
      </c>
    </row>
    <row r="14" spans="1:11" ht="12.75" customHeight="1">
      <c r="A14" s="194"/>
      <c r="B14" s="98" t="s">
        <v>12</v>
      </c>
      <c r="C14" s="100">
        <v>4608.3</v>
      </c>
      <c r="D14" s="101">
        <v>184.17</v>
      </c>
      <c r="E14" s="98"/>
      <c r="F14" s="96"/>
      <c r="G14" s="96"/>
      <c r="H14" s="97"/>
      <c r="I14" s="98">
        <v>193.43</v>
      </c>
      <c r="J14" s="95">
        <f t="shared" si="0"/>
        <v>-9.26000000000002</v>
      </c>
      <c r="K14" s="99">
        <f t="shared" si="1"/>
        <v>-0.0020094177896404354</v>
      </c>
    </row>
    <row r="15" spans="1:11" ht="12.75" customHeight="1">
      <c r="A15" s="194"/>
      <c r="B15" s="98">
        <v>7</v>
      </c>
      <c r="C15" s="100">
        <v>9561.9</v>
      </c>
      <c r="D15" s="101">
        <v>476.32</v>
      </c>
      <c r="E15" s="101">
        <v>1.11</v>
      </c>
      <c r="F15" s="96"/>
      <c r="G15" s="96"/>
      <c r="H15" s="97"/>
      <c r="I15" s="98">
        <v>407.06</v>
      </c>
      <c r="J15" s="95">
        <f t="shared" si="0"/>
        <v>69.25999999999999</v>
      </c>
      <c r="K15" s="99">
        <f t="shared" si="1"/>
        <v>0.007243330300463297</v>
      </c>
    </row>
    <row r="16" spans="1:11" ht="12.75" customHeight="1">
      <c r="A16" s="194"/>
      <c r="B16" s="98">
        <v>8</v>
      </c>
      <c r="C16" s="100">
        <v>4573.6</v>
      </c>
      <c r="D16" s="101">
        <v>240.34</v>
      </c>
      <c r="E16" s="98"/>
      <c r="F16" s="96"/>
      <c r="G16" s="97"/>
      <c r="H16" s="97"/>
      <c r="I16" s="98">
        <v>198.41</v>
      </c>
      <c r="J16" s="95">
        <f t="shared" si="0"/>
        <v>41.93000000000001</v>
      </c>
      <c r="K16" s="99">
        <f t="shared" si="1"/>
        <v>0.009167832779429771</v>
      </c>
    </row>
    <row r="17" spans="1:11" ht="12.75" customHeight="1">
      <c r="A17" s="194"/>
      <c r="B17" s="98">
        <v>9</v>
      </c>
      <c r="C17" s="100">
        <v>4877.3</v>
      </c>
      <c r="D17" s="101">
        <v>235.04</v>
      </c>
      <c r="E17" s="98"/>
      <c r="F17" s="96"/>
      <c r="G17" s="96"/>
      <c r="H17" s="97"/>
      <c r="I17" s="98">
        <v>231.15</v>
      </c>
      <c r="J17" s="95">
        <f t="shared" si="0"/>
        <v>3.8899999999999864</v>
      </c>
      <c r="K17" s="99">
        <f t="shared" si="1"/>
        <v>0.0007975724273675981</v>
      </c>
    </row>
    <row r="18" spans="1:11" ht="12.75" customHeight="1">
      <c r="A18" s="194"/>
      <c r="B18" s="98">
        <v>10</v>
      </c>
      <c r="C18" s="100">
        <v>4550.5</v>
      </c>
      <c r="D18" s="101">
        <v>217.85</v>
      </c>
      <c r="E18" s="98"/>
      <c r="F18" s="96"/>
      <c r="G18" s="96"/>
      <c r="H18" s="97"/>
      <c r="I18" s="98">
        <v>192.63</v>
      </c>
      <c r="J18" s="95">
        <f t="shared" si="0"/>
        <v>25.22</v>
      </c>
      <c r="K18" s="99">
        <f t="shared" si="1"/>
        <v>0.005542248104603889</v>
      </c>
    </row>
    <row r="19" spans="1:11" ht="12.75" customHeight="1">
      <c r="A19" s="194"/>
      <c r="B19" s="98">
        <v>12</v>
      </c>
      <c r="C19" s="100">
        <v>10282.3</v>
      </c>
      <c r="D19" s="104">
        <v>454.5</v>
      </c>
      <c r="E19" s="98"/>
      <c r="F19" s="96"/>
      <c r="G19" s="105"/>
      <c r="H19" s="97"/>
      <c r="I19" s="98">
        <v>513.78</v>
      </c>
      <c r="J19" s="95">
        <f t="shared" si="0"/>
        <v>-59.27999999999997</v>
      </c>
      <c r="K19" s="99">
        <f t="shared" si="1"/>
        <v>-0.00576524707507075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198.68</v>
      </c>
      <c r="E20" s="98"/>
      <c r="F20" s="96"/>
      <c r="G20" s="96"/>
      <c r="H20" s="97"/>
      <c r="I20" s="98">
        <v>139.05</v>
      </c>
      <c r="J20" s="95">
        <f t="shared" si="0"/>
        <v>59.629999999999995</v>
      </c>
      <c r="K20" s="99">
        <f t="shared" si="1"/>
        <v>0.015673544486791955</v>
      </c>
    </row>
    <row r="21" spans="1:11" ht="12.75" customHeight="1">
      <c r="A21" s="194"/>
      <c r="B21" s="98" t="s">
        <v>14</v>
      </c>
      <c r="C21" s="100">
        <v>8309.8</v>
      </c>
      <c r="D21" s="104">
        <v>391.32</v>
      </c>
      <c r="E21" s="98"/>
      <c r="F21" s="96"/>
      <c r="G21" s="96"/>
      <c r="H21" s="97"/>
      <c r="I21" s="98">
        <v>315.28</v>
      </c>
      <c r="J21" s="95">
        <f t="shared" si="0"/>
        <v>76.04000000000002</v>
      </c>
      <c r="K21" s="99">
        <f t="shared" si="1"/>
        <v>0.009150641411345643</v>
      </c>
    </row>
    <row r="22" spans="1:11" ht="12.75" customHeight="1">
      <c r="A22" s="194"/>
      <c r="B22" s="98">
        <v>4</v>
      </c>
      <c r="C22" s="100">
        <v>16618.4</v>
      </c>
      <c r="D22" s="104">
        <v>739.21</v>
      </c>
      <c r="E22" s="98">
        <v>1.55</v>
      </c>
      <c r="F22" s="96"/>
      <c r="G22" s="96"/>
      <c r="H22" s="97"/>
      <c r="I22" s="98">
        <v>662.17</v>
      </c>
      <c r="J22" s="95">
        <f t="shared" si="0"/>
        <v>77.04000000000008</v>
      </c>
      <c r="K22" s="99">
        <f t="shared" si="1"/>
        <v>0.0046358253502142245</v>
      </c>
    </row>
    <row r="23" spans="1:11" ht="12.75" customHeight="1">
      <c r="A23" s="194"/>
      <c r="B23" s="98">
        <v>6</v>
      </c>
      <c r="C23" s="100">
        <v>4240.4</v>
      </c>
      <c r="D23" s="88">
        <v>229.56</v>
      </c>
      <c r="E23" s="98"/>
      <c r="F23" s="96"/>
      <c r="G23" s="96"/>
      <c r="H23" s="97"/>
      <c r="I23" s="98">
        <v>195.13</v>
      </c>
      <c r="J23" s="95">
        <f t="shared" si="0"/>
        <v>34.43000000000001</v>
      </c>
      <c r="K23" s="99">
        <f t="shared" si="1"/>
        <v>0.008119517026695597</v>
      </c>
    </row>
    <row r="24" spans="1:11" ht="12.75" customHeight="1">
      <c r="A24" s="194"/>
      <c r="B24" s="98">
        <v>8</v>
      </c>
      <c r="C24" s="100">
        <v>4289.7</v>
      </c>
      <c r="D24" s="104">
        <v>241.74</v>
      </c>
      <c r="E24" s="98"/>
      <c r="F24" s="96"/>
      <c r="G24" s="96"/>
      <c r="H24" s="97"/>
      <c r="I24" s="98">
        <v>268.96</v>
      </c>
      <c r="J24" s="95">
        <f t="shared" si="0"/>
        <v>-27.21999999999997</v>
      </c>
      <c r="K24" s="99">
        <f t="shared" si="1"/>
        <v>-0.006345432081497534</v>
      </c>
    </row>
    <row r="25" spans="1:11" ht="12.75" customHeight="1">
      <c r="A25" s="194"/>
      <c r="B25" s="98" t="s">
        <v>15</v>
      </c>
      <c r="C25" s="106">
        <v>8879</v>
      </c>
      <c r="D25" s="101">
        <v>642.28</v>
      </c>
      <c r="E25" s="98">
        <v>8.32</v>
      </c>
      <c r="F25" s="96"/>
      <c r="G25" s="96"/>
      <c r="H25" s="97"/>
      <c r="I25" s="98">
        <v>504.76</v>
      </c>
      <c r="J25" s="95">
        <f t="shared" si="0"/>
        <v>137.51999999999998</v>
      </c>
      <c r="K25" s="99">
        <f t="shared" si="1"/>
        <v>0.015488230656605472</v>
      </c>
    </row>
    <row r="26" spans="1:11" ht="12.75" customHeight="1">
      <c r="A26" s="194"/>
      <c r="B26" s="108" t="s">
        <v>16</v>
      </c>
      <c r="C26" s="122">
        <v>8873.4</v>
      </c>
      <c r="D26" s="101">
        <v>598.35</v>
      </c>
      <c r="E26" s="98">
        <v>0.43</v>
      </c>
      <c r="F26" s="96"/>
      <c r="G26" s="96"/>
      <c r="H26" s="97"/>
      <c r="I26" s="101">
        <v>476.35</v>
      </c>
      <c r="J26" s="95">
        <f t="shared" si="0"/>
        <v>122</v>
      </c>
      <c r="K26" s="99">
        <f t="shared" si="1"/>
        <v>0.013748957558545766</v>
      </c>
    </row>
    <row r="27" spans="1:11" ht="12.75" customHeight="1">
      <c r="A27" s="194"/>
      <c r="B27" s="98">
        <v>10</v>
      </c>
      <c r="C27" s="100">
        <v>6245.6</v>
      </c>
      <c r="D27" s="101">
        <v>279.16</v>
      </c>
      <c r="E27" s="98"/>
      <c r="F27" s="96"/>
      <c r="G27" s="96"/>
      <c r="H27" s="97"/>
      <c r="I27" s="98">
        <v>234.51</v>
      </c>
      <c r="J27" s="95">
        <f t="shared" si="0"/>
        <v>44.650000000000034</v>
      </c>
      <c r="K27" s="99">
        <f t="shared" si="1"/>
        <v>0.0071490329191751046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389.68</v>
      </c>
      <c r="E28" s="98"/>
      <c r="F28" s="96"/>
      <c r="G28" s="96"/>
      <c r="H28" s="97"/>
      <c r="I28" s="98">
        <v>296.47</v>
      </c>
      <c r="J28" s="95">
        <f t="shared" si="0"/>
        <v>93.20999999999998</v>
      </c>
      <c r="K28" s="99">
        <f t="shared" si="1"/>
        <v>0.014315773306711715</v>
      </c>
    </row>
    <row r="29" spans="1:11" ht="12.75" customHeight="1">
      <c r="A29" s="194"/>
      <c r="B29" s="98">
        <v>5</v>
      </c>
      <c r="C29" s="100">
        <v>8295.8</v>
      </c>
      <c r="D29" s="104">
        <v>348.4</v>
      </c>
      <c r="E29" s="98"/>
      <c r="F29" s="109"/>
      <c r="G29" s="109"/>
      <c r="H29" s="97"/>
      <c r="I29" s="110">
        <v>342.1</v>
      </c>
      <c r="J29" s="95">
        <f t="shared" si="0"/>
        <v>6.2999999999999545</v>
      </c>
      <c r="K29" s="99">
        <f t="shared" si="1"/>
        <v>0.0007594204296149804</v>
      </c>
    </row>
    <row r="30" spans="1:11" ht="12.75" customHeight="1">
      <c r="A30" s="194"/>
      <c r="B30" s="98">
        <v>6</v>
      </c>
      <c r="C30" s="100">
        <v>5986</v>
      </c>
      <c r="D30" s="101">
        <v>323.42</v>
      </c>
      <c r="E30" s="98"/>
      <c r="F30" s="96"/>
      <c r="G30" s="96"/>
      <c r="H30" s="97"/>
      <c r="I30" s="98">
        <v>254.13</v>
      </c>
      <c r="J30" s="95">
        <f t="shared" si="0"/>
        <v>69.29000000000002</v>
      </c>
      <c r="K30" s="99">
        <f t="shared" si="1"/>
        <v>0.011575342465753428</v>
      </c>
    </row>
    <row r="31" spans="1:11" ht="12.75" customHeight="1">
      <c r="A31" s="194"/>
      <c r="B31" s="98">
        <v>8</v>
      </c>
      <c r="C31" s="100">
        <v>2108.2</v>
      </c>
      <c r="D31" s="101">
        <v>102.28</v>
      </c>
      <c r="E31" s="98"/>
      <c r="F31" s="96"/>
      <c r="G31" s="96"/>
      <c r="H31" s="97"/>
      <c r="I31" s="98">
        <v>78.09</v>
      </c>
      <c r="J31" s="95">
        <f t="shared" si="0"/>
        <v>24.189999999999998</v>
      </c>
      <c r="K31" s="99">
        <f t="shared" si="1"/>
        <v>0.011474243430414572</v>
      </c>
    </row>
    <row r="32" spans="1:11" ht="12.75" customHeight="1">
      <c r="A32" s="194"/>
      <c r="B32" s="98">
        <v>9</v>
      </c>
      <c r="C32" s="100">
        <v>9889</v>
      </c>
      <c r="D32" s="101">
        <v>517.86</v>
      </c>
      <c r="E32" s="98"/>
      <c r="F32" s="96"/>
      <c r="G32" s="96"/>
      <c r="H32" s="97"/>
      <c r="I32" s="98">
        <v>443.96</v>
      </c>
      <c r="J32" s="95">
        <f t="shared" si="0"/>
        <v>73.90000000000003</v>
      </c>
      <c r="K32" s="99">
        <f t="shared" si="1"/>
        <v>0.007472949742137732</v>
      </c>
    </row>
    <row r="33" spans="1:11" ht="12.75" customHeight="1">
      <c r="A33" s="194"/>
      <c r="B33" s="98">
        <v>12</v>
      </c>
      <c r="C33" s="100">
        <v>6454.5</v>
      </c>
      <c r="D33" s="101">
        <v>336.61</v>
      </c>
      <c r="E33" s="101">
        <v>1.48</v>
      </c>
      <c r="F33" s="96"/>
      <c r="G33" s="96"/>
      <c r="H33" s="97"/>
      <c r="I33" s="101">
        <v>265.87</v>
      </c>
      <c r="J33" s="95">
        <f t="shared" si="0"/>
        <v>70.74000000000001</v>
      </c>
      <c r="K33" s="99">
        <f t="shared" si="1"/>
        <v>0.010959795491517547</v>
      </c>
    </row>
    <row r="34" spans="1:11" ht="12.75" customHeight="1">
      <c r="A34" s="194"/>
      <c r="B34" s="98">
        <v>14</v>
      </c>
      <c r="C34" s="100">
        <v>5285.8</v>
      </c>
      <c r="D34" s="101">
        <v>236.67</v>
      </c>
      <c r="E34" s="98"/>
      <c r="F34" s="96"/>
      <c r="G34" s="96"/>
      <c r="H34" s="97"/>
      <c r="I34" s="101">
        <v>235.19</v>
      </c>
      <c r="J34" s="95">
        <f t="shared" si="0"/>
        <v>1.4799999999999898</v>
      </c>
      <c r="K34" s="99">
        <f t="shared" si="1"/>
        <v>0.0002799954595330867</v>
      </c>
    </row>
    <row r="35" spans="1:11" ht="12.75" customHeight="1">
      <c r="A35" s="194"/>
      <c r="B35" s="98">
        <v>22</v>
      </c>
      <c r="C35" s="100">
        <v>5854.4</v>
      </c>
      <c r="D35" s="101">
        <v>280.32</v>
      </c>
      <c r="E35" s="98"/>
      <c r="F35" s="96"/>
      <c r="G35" s="96"/>
      <c r="H35" s="97"/>
      <c r="I35" s="98">
        <v>236.76</v>
      </c>
      <c r="J35" s="95">
        <f t="shared" si="0"/>
        <v>43.56</v>
      </c>
      <c r="K35" s="99">
        <f t="shared" si="1"/>
        <v>0.007440557529379613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959.26</v>
      </c>
      <c r="E36" s="101">
        <v>8.6</v>
      </c>
      <c r="F36" s="96"/>
      <c r="G36" s="96"/>
      <c r="H36" s="97"/>
      <c r="I36" s="101">
        <v>750.1</v>
      </c>
      <c r="J36" s="95">
        <f t="shared" si="0"/>
        <v>209.15999999999997</v>
      </c>
      <c r="K36" s="99">
        <f t="shared" si="1"/>
        <v>0.013065967016491752</v>
      </c>
    </row>
    <row r="37" spans="1:11" ht="12.75" customHeight="1">
      <c r="A37" s="194"/>
      <c r="B37" s="98" t="s">
        <v>20</v>
      </c>
      <c r="C37" s="100">
        <v>5223</v>
      </c>
      <c r="D37" s="101">
        <v>244.88</v>
      </c>
      <c r="E37" s="101">
        <v>3.12</v>
      </c>
      <c r="F37" s="96"/>
      <c r="G37" s="96"/>
      <c r="H37" s="97"/>
      <c r="I37" s="98">
        <v>244.62</v>
      </c>
      <c r="J37" s="95">
        <f t="shared" si="0"/>
        <v>0.2599999999999909</v>
      </c>
      <c r="K37" s="99">
        <f t="shared" si="1"/>
        <v>4.9779820026802774E-05</v>
      </c>
    </row>
    <row r="38" spans="1:11" ht="12.75" customHeight="1">
      <c r="A38" s="194"/>
      <c r="B38" s="98" t="s">
        <v>21</v>
      </c>
      <c r="C38" s="100">
        <v>3843.5</v>
      </c>
      <c r="D38" s="101">
        <v>165.81</v>
      </c>
      <c r="E38" s="98"/>
      <c r="F38" s="96"/>
      <c r="G38" s="96"/>
      <c r="H38" s="97"/>
      <c r="I38" s="98">
        <v>126.02</v>
      </c>
      <c r="J38" s="95">
        <f t="shared" si="0"/>
        <v>39.790000000000006</v>
      </c>
      <c r="K38" s="99">
        <f t="shared" si="1"/>
        <v>0.010352543254845845</v>
      </c>
    </row>
    <row r="39" spans="1:11" ht="12.75" customHeight="1">
      <c r="A39" s="194"/>
      <c r="B39" s="98" t="s">
        <v>22</v>
      </c>
      <c r="C39" s="100">
        <v>1281.2</v>
      </c>
      <c r="D39" s="101">
        <v>72.7</v>
      </c>
      <c r="E39" s="98"/>
      <c r="F39" s="96"/>
      <c r="G39" s="96"/>
      <c r="H39" s="97"/>
      <c r="I39" s="101">
        <v>75.23</v>
      </c>
      <c r="J39" s="95">
        <f t="shared" si="0"/>
        <v>-2.530000000000001</v>
      </c>
      <c r="K39" s="99">
        <f t="shared" si="1"/>
        <v>-0.0019747112082422738</v>
      </c>
    </row>
    <row r="40" spans="1:11" ht="12.75" customHeight="1">
      <c r="A40" s="194"/>
      <c r="B40" s="98">
        <v>7</v>
      </c>
      <c r="C40" s="100">
        <v>8117.5</v>
      </c>
      <c r="D40" s="101">
        <v>364.15</v>
      </c>
      <c r="E40" s="101">
        <v>0.63</v>
      </c>
      <c r="F40" s="96"/>
      <c r="G40" s="96"/>
      <c r="H40" s="97"/>
      <c r="I40" s="98">
        <v>299.45</v>
      </c>
      <c r="J40" s="95">
        <f t="shared" si="0"/>
        <v>64.69999999999999</v>
      </c>
      <c r="K40" s="99">
        <f t="shared" si="1"/>
        <v>0.007970434246997227</v>
      </c>
    </row>
    <row r="41" spans="1:11" ht="12.75" customHeight="1">
      <c r="A41" s="194"/>
      <c r="B41" s="98">
        <v>11</v>
      </c>
      <c r="C41" s="100">
        <v>1945.5</v>
      </c>
      <c r="D41" s="101">
        <v>96.75</v>
      </c>
      <c r="E41" s="98"/>
      <c r="F41" s="96"/>
      <c r="G41" s="96"/>
      <c r="H41" s="97"/>
      <c r="I41" s="98">
        <v>76.94</v>
      </c>
      <c r="J41" s="95">
        <f t="shared" si="0"/>
        <v>19.810000000000002</v>
      </c>
      <c r="K41" s="99">
        <f t="shared" si="1"/>
        <v>0.010182472372140839</v>
      </c>
    </row>
    <row r="42" spans="1:11" ht="12.75" customHeight="1">
      <c r="A42" s="194"/>
      <c r="B42" s="98">
        <v>13</v>
      </c>
      <c r="C42" s="100">
        <v>1268.6</v>
      </c>
      <c r="D42" s="101">
        <v>45.98</v>
      </c>
      <c r="E42" s="98"/>
      <c r="F42" s="96"/>
      <c r="G42" s="96"/>
      <c r="H42" s="97"/>
      <c r="I42" s="98">
        <v>55.86</v>
      </c>
      <c r="J42" s="95">
        <f t="shared" si="0"/>
        <v>-9.880000000000003</v>
      </c>
      <c r="K42" s="99">
        <f t="shared" si="1"/>
        <v>-0.0077881128803405355</v>
      </c>
    </row>
    <row r="43" spans="1:11" ht="12.75" customHeight="1">
      <c r="A43" s="194"/>
      <c r="B43" s="98">
        <v>17</v>
      </c>
      <c r="C43" s="100">
        <v>5864.3</v>
      </c>
      <c r="D43" s="101">
        <v>271.3</v>
      </c>
      <c r="E43" s="98"/>
      <c r="F43" s="96"/>
      <c r="G43" s="96"/>
      <c r="H43" s="97"/>
      <c r="I43" s="101">
        <v>268.45</v>
      </c>
      <c r="J43" s="95">
        <f t="shared" si="0"/>
        <v>2.8500000000000227</v>
      </c>
      <c r="K43" s="99">
        <f t="shared" si="1"/>
        <v>0.0004859915079378652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149.68</v>
      </c>
      <c r="E44" s="98"/>
      <c r="F44" s="96"/>
      <c r="G44" s="96"/>
      <c r="H44" s="97"/>
      <c r="I44" s="98">
        <v>133.48</v>
      </c>
      <c r="J44" s="95">
        <f t="shared" si="0"/>
        <v>16.200000000000017</v>
      </c>
      <c r="K44" s="99">
        <f t="shared" si="1"/>
        <v>0.004811833546202518</v>
      </c>
    </row>
    <row r="45" spans="1:11" ht="12.75" customHeight="1">
      <c r="A45" s="190"/>
      <c r="B45" s="98">
        <v>10</v>
      </c>
      <c r="C45" s="100">
        <v>3255.6</v>
      </c>
      <c r="D45" s="101">
        <v>110.59</v>
      </c>
      <c r="E45" s="98"/>
      <c r="F45" s="96"/>
      <c r="G45" s="96"/>
      <c r="H45" s="97"/>
      <c r="I45" s="98">
        <v>124.95</v>
      </c>
      <c r="J45" s="95">
        <f t="shared" si="0"/>
        <v>-14.36</v>
      </c>
      <c r="K45" s="99">
        <f t="shared" si="1"/>
        <v>-0.004410861285170168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557.04</v>
      </c>
      <c r="E46" s="98"/>
      <c r="F46" s="96"/>
      <c r="G46" s="96"/>
      <c r="H46" s="97"/>
      <c r="I46" s="98">
        <v>451.86</v>
      </c>
      <c r="J46" s="95">
        <f t="shared" si="0"/>
        <v>105.17999999999995</v>
      </c>
      <c r="K46" s="99">
        <f t="shared" si="1"/>
        <v>0.011837795860485526</v>
      </c>
    </row>
    <row r="47" spans="1:11" ht="12.75" customHeight="1">
      <c r="A47" s="191"/>
      <c r="B47" s="98" t="s">
        <v>12</v>
      </c>
      <c r="C47" s="100">
        <v>2307.7</v>
      </c>
      <c r="D47" s="101">
        <v>120.68</v>
      </c>
      <c r="E47" s="101">
        <v>0.59</v>
      </c>
      <c r="F47" s="96"/>
      <c r="G47" s="96"/>
      <c r="H47" s="97"/>
      <c r="I47" s="98">
        <v>113.86</v>
      </c>
      <c r="J47" s="95">
        <f t="shared" si="0"/>
        <v>6.820000000000007</v>
      </c>
      <c r="K47" s="99">
        <f t="shared" si="1"/>
        <v>0.0029553234822550624</v>
      </c>
    </row>
    <row r="48" spans="1:11" ht="12.75" customHeight="1">
      <c r="A48" s="191"/>
      <c r="B48" s="98" t="s">
        <v>25</v>
      </c>
      <c r="C48" s="100">
        <v>2250.2</v>
      </c>
      <c r="D48" s="104">
        <v>126.7</v>
      </c>
      <c r="E48" s="98"/>
      <c r="F48" s="96"/>
      <c r="G48" s="96"/>
      <c r="H48" s="97"/>
      <c r="I48" s="98">
        <v>132.64</v>
      </c>
      <c r="J48" s="95">
        <f t="shared" si="0"/>
        <v>-5.9399999999999835</v>
      </c>
      <c r="K48" s="99">
        <f t="shared" si="1"/>
        <v>-0.0026397653541907315</v>
      </c>
    </row>
    <row r="49" spans="1:11" ht="12.75" customHeight="1">
      <c r="A49" s="191"/>
      <c r="B49" s="98">
        <v>8</v>
      </c>
      <c r="C49" s="100">
        <v>8887.1</v>
      </c>
      <c r="D49" s="101">
        <v>535.07</v>
      </c>
      <c r="E49" s="101">
        <v>0.24</v>
      </c>
      <c r="F49" s="96"/>
      <c r="G49" s="96"/>
      <c r="H49" s="97"/>
      <c r="I49" s="98">
        <v>563.71</v>
      </c>
      <c r="J49" s="95">
        <f t="shared" si="0"/>
        <v>-28.639999999999986</v>
      </c>
      <c r="K49" s="99">
        <f t="shared" si="1"/>
        <v>-0.0032226485580223005</v>
      </c>
    </row>
    <row r="50" spans="1:11" ht="12.75" customHeight="1">
      <c r="A50" s="191"/>
      <c r="B50" s="98" t="s">
        <v>26</v>
      </c>
      <c r="C50" s="100">
        <v>2244.9</v>
      </c>
      <c r="D50" s="101">
        <v>172.51</v>
      </c>
      <c r="E50" s="98"/>
      <c r="F50" s="96"/>
      <c r="G50" s="100"/>
      <c r="H50" s="97"/>
      <c r="I50" s="98">
        <v>143.05</v>
      </c>
      <c r="J50" s="95">
        <f t="shared" si="0"/>
        <v>29.45999999999998</v>
      </c>
      <c r="K50" s="99">
        <f t="shared" si="1"/>
        <v>0.0131230789790191</v>
      </c>
    </row>
    <row r="51" spans="1:11" ht="12.75" customHeight="1">
      <c r="A51" s="191"/>
      <c r="B51" s="98" t="s">
        <v>27</v>
      </c>
      <c r="C51" s="100">
        <v>2280</v>
      </c>
      <c r="D51" s="104">
        <v>88.36</v>
      </c>
      <c r="E51" s="98"/>
      <c r="F51" s="96"/>
      <c r="G51" s="109"/>
      <c r="H51" s="97"/>
      <c r="I51" s="98">
        <v>103.19</v>
      </c>
      <c r="J51" s="95">
        <f t="shared" si="0"/>
        <v>-14.829999999999998</v>
      </c>
      <c r="K51" s="99">
        <f t="shared" si="1"/>
        <v>-0.00650438596491228</v>
      </c>
    </row>
    <row r="52" spans="1:11" ht="12.75" customHeight="1">
      <c r="A52" s="191"/>
      <c r="B52" s="98">
        <v>10</v>
      </c>
      <c r="C52" s="100">
        <v>8922.28</v>
      </c>
      <c r="D52" s="104">
        <v>600.57</v>
      </c>
      <c r="E52" s="101">
        <v>1.04</v>
      </c>
      <c r="F52" s="96"/>
      <c r="G52" s="96"/>
      <c r="H52" s="97"/>
      <c r="I52" s="98">
        <v>458.05</v>
      </c>
      <c r="J52" s="95">
        <f t="shared" si="0"/>
        <v>142.52000000000004</v>
      </c>
      <c r="K52" s="99">
        <f t="shared" si="1"/>
        <v>0.01597349556391416</v>
      </c>
    </row>
    <row r="53" spans="1:11" ht="12.75" customHeight="1">
      <c r="A53" s="191"/>
      <c r="B53" s="98" t="s">
        <v>28</v>
      </c>
      <c r="C53" s="100">
        <v>2293.8</v>
      </c>
      <c r="D53" s="104">
        <v>112.95</v>
      </c>
      <c r="E53" s="98"/>
      <c r="F53" s="96"/>
      <c r="G53" s="109"/>
      <c r="H53" s="97"/>
      <c r="I53" s="98">
        <v>108.45</v>
      </c>
      <c r="J53" s="95">
        <f t="shared" si="0"/>
        <v>4.5</v>
      </c>
      <c r="K53" s="99">
        <f t="shared" si="1"/>
        <v>0.0019618100967826314</v>
      </c>
    </row>
    <row r="54" spans="1:11" ht="12.75" customHeight="1">
      <c r="A54" s="190"/>
      <c r="B54" s="98" t="s">
        <v>29</v>
      </c>
      <c r="C54" s="100">
        <v>2233.5</v>
      </c>
      <c r="D54" s="101">
        <v>126.38999999999999</v>
      </c>
      <c r="E54" s="98"/>
      <c r="F54" s="96"/>
      <c r="G54" s="96"/>
      <c r="H54" s="97"/>
      <c r="I54" s="98">
        <v>129.8</v>
      </c>
      <c r="J54" s="95">
        <f t="shared" si="0"/>
        <v>-3.410000000000025</v>
      </c>
      <c r="K54" s="99">
        <f t="shared" si="1"/>
        <v>-0.0015267517349451646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v>15457.03</v>
      </c>
      <c r="E55" s="113">
        <v>39.78</v>
      </c>
      <c r="F55" s="113">
        <f aca="true" t="shared" si="2" ref="E55:K55">SUM(F7:F54)</f>
        <v>0</v>
      </c>
      <c r="G55" s="114">
        <f>SUM(G53:G54)</f>
        <v>0</v>
      </c>
      <c r="H55" s="113">
        <f>SUM(H7:H54)</f>
        <v>0</v>
      </c>
      <c r="I55" s="113">
        <v>13709.570000000005</v>
      </c>
      <c r="J55" s="113">
        <f t="shared" si="2"/>
        <v>1747.4599999999998</v>
      </c>
      <c r="K55" s="115">
        <f>J55/C55</f>
        <v>0.005719852463379994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8">
    <mergeCell ref="A44:A45"/>
    <mergeCell ref="A46:A54"/>
    <mergeCell ref="A55:B55"/>
    <mergeCell ref="J5:J6"/>
    <mergeCell ref="K5:K6"/>
    <mergeCell ref="A7:A19"/>
    <mergeCell ref="A20:A27"/>
    <mergeCell ref="A28:A35"/>
    <mergeCell ref="A36:A43"/>
    <mergeCell ref="A1:K1"/>
    <mergeCell ref="A3:J3"/>
    <mergeCell ref="A5:B6"/>
    <mergeCell ref="C5:C6"/>
    <mergeCell ref="D5:D6"/>
    <mergeCell ref="E5:E6"/>
    <mergeCell ref="F5:G5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6">
      <selection activeCell="A28" sqref="A1:IV16384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205" t="s">
        <v>68</v>
      </c>
      <c r="B4" s="205"/>
      <c r="C4" s="205"/>
      <c r="D4" s="205"/>
      <c r="E4" s="205"/>
      <c r="F4" s="205"/>
      <c r="G4" s="205"/>
      <c r="H4" s="205"/>
      <c r="I4" s="205"/>
      <c r="J4" s="205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483.69</v>
      </c>
      <c r="E7" s="96">
        <v>0.01</v>
      </c>
      <c r="F7" s="96"/>
      <c r="G7" s="96"/>
      <c r="H7" s="97"/>
      <c r="I7" s="98">
        <v>459.19</v>
      </c>
      <c r="J7" s="95">
        <f>D7-I7</f>
        <v>24.5</v>
      </c>
      <c r="K7" s="99">
        <f>J7/C7</f>
        <v>0.0019775926643419866</v>
      </c>
    </row>
    <row r="8" spans="1:11" ht="12.75" customHeight="1">
      <c r="A8" s="194"/>
      <c r="B8" s="98">
        <v>2</v>
      </c>
      <c r="C8" s="100">
        <v>7207.5</v>
      </c>
      <c r="D8" s="95">
        <v>363.81</v>
      </c>
      <c r="E8" s="98"/>
      <c r="F8" s="96"/>
      <c r="G8" s="96"/>
      <c r="H8" s="97"/>
      <c r="I8" s="98">
        <v>349.21</v>
      </c>
      <c r="J8" s="95">
        <f aca="true" t="shared" si="0" ref="J8:J54">D8-I8</f>
        <v>14.600000000000023</v>
      </c>
      <c r="K8" s="99">
        <f aca="true" t="shared" si="1" ref="K8:K54">J8/C8</f>
        <v>0.0020256677072493963</v>
      </c>
    </row>
    <row r="9" spans="1:11" ht="12.75" customHeight="1">
      <c r="A9" s="194"/>
      <c r="B9" s="98">
        <v>3</v>
      </c>
      <c r="C9" s="100">
        <v>5560.6</v>
      </c>
      <c r="D9" s="95">
        <v>318.54</v>
      </c>
      <c r="E9" s="101">
        <v>1.26</v>
      </c>
      <c r="F9" s="96"/>
      <c r="G9" s="96"/>
      <c r="H9" s="97"/>
      <c r="I9" s="98">
        <v>324.14</v>
      </c>
      <c r="J9" s="95">
        <f t="shared" si="0"/>
        <v>-5.599999999999966</v>
      </c>
      <c r="K9" s="99">
        <f t="shared" si="1"/>
        <v>-0.001007085566305788</v>
      </c>
    </row>
    <row r="10" spans="1:11" ht="12.75" customHeight="1">
      <c r="A10" s="194"/>
      <c r="B10" s="98">
        <v>4</v>
      </c>
      <c r="C10" s="100">
        <v>4607</v>
      </c>
      <c r="D10" s="95">
        <v>176.06</v>
      </c>
      <c r="E10" s="98"/>
      <c r="F10" s="96"/>
      <c r="G10" s="96"/>
      <c r="H10" s="97"/>
      <c r="I10" s="98">
        <v>195.06</v>
      </c>
      <c r="J10" s="95">
        <f t="shared" si="0"/>
        <v>-19</v>
      </c>
      <c r="K10" s="99">
        <f t="shared" si="1"/>
        <v>-0.00412415888864771</v>
      </c>
    </row>
    <row r="11" spans="1:11" ht="12.75" customHeight="1">
      <c r="A11" s="194"/>
      <c r="B11" s="98">
        <v>5</v>
      </c>
      <c r="C11" s="100">
        <v>19301.4</v>
      </c>
      <c r="D11" s="95">
        <v>997.8</v>
      </c>
      <c r="E11" s="101">
        <v>10.41</v>
      </c>
      <c r="F11" s="96"/>
      <c r="G11" s="96"/>
      <c r="H11" s="97"/>
      <c r="I11" s="98">
        <v>850.69</v>
      </c>
      <c r="J11" s="95">
        <f t="shared" si="0"/>
        <v>147.1099999999999</v>
      </c>
      <c r="K11" s="99">
        <f t="shared" si="1"/>
        <v>0.007621726921363211</v>
      </c>
    </row>
    <row r="12" spans="1:11" ht="12.75" customHeight="1">
      <c r="A12" s="194"/>
      <c r="B12" s="98" t="s">
        <v>11</v>
      </c>
      <c r="C12" s="100">
        <v>11272.2</v>
      </c>
      <c r="D12" s="101">
        <v>553.78</v>
      </c>
      <c r="E12" s="101">
        <v>5.57</v>
      </c>
      <c r="F12" s="102"/>
      <c r="G12" s="102"/>
      <c r="H12" s="97"/>
      <c r="I12" s="98">
        <v>507.85</v>
      </c>
      <c r="J12" s="95">
        <f t="shared" si="0"/>
        <v>45.92999999999995</v>
      </c>
      <c r="K12" s="99">
        <f t="shared" si="1"/>
        <v>0.004074626071219455</v>
      </c>
    </row>
    <row r="13" spans="1:11" ht="12.75" customHeight="1">
      <c r="A13" s="194"/>
      <c r="B13" s="98">
        <v>6</v>
      </c>
      <c r="C13" s="100">
        <v>4592.5</v>
      </c>
      <c r="D13" s="101">
        <v>181.26</v>
      </c>
      <c r="E13" s="98"/>
      <c r="F13" s="96"/>
      <c r="G13" s="96"/>
      <c r="H13" s="97"/>
      <c r="I13" s="98">
        <v>182.47</v>
      </c>
      <c r="J13" s="95">
        <f t="shared" si="0"/>
        <v>-1.210000000000008</v>
      </c>
      <c r="K13" s="99">
        <f t="shared" si="1"/>
        <v>-0.0002634730538922173</v>
      </c>
    </row>
    <row r="14" spans="1:11" ht="12.75" customHeight="1">
      <c r="A14" s="194"/>
      <c r="B14" s="98" t="s">
        <v>12</v>
      </c>
      <c r="C14" s="100">
        <v>4608.3</v>
      </c>
      <c r="D14" s="101">
        <v>200.47</v>
      </c>
      <c r="E14" s="98"/>
      <c r="F14" s="96"/>
      <c r="G14" s="96"/>
      <c r="H14" s="97"/>
      <c r="I14" s="98">
        <v>177.39</v>
      </c>
      <c r="J14" s="95">
        <f t="shared" si="0"/>
        <v>23.080000000000013</v>
      </c>
      <c r="K14" s="99">
        <f t="shared" si="1"/>
        <v>0.005008354490810062</v>
      </c>
    </row>
    <row r="15" spans="1:11" ht="12.75" customHeight="1">
      <c r="A15" s="194"/>
      <c r="B15" s="98">
        <v>7</v>
      </c>
      <c r="C15" s="100">
        <v>9561.9</v>
      </c>
      <c r="D15" s="101">
        <v>533.05</v>
      </c>
      <c r="E15" s="101">
        <v>1.96</v>
      </c>
      <c r="F15" s="96"/>
      <c r="G15" s="96"/>
      <c r="H15" s="97"/>
      <c r="I15" s="98">
        <v>455.54</v>
      </c>
      <c r="J15" s="95">
        <f t="shared" si="0"/>
        <v>77.50999999999993</v>
      </c>
      <c r="K15" s="99">
        <f t="shared" si="1"/>
        <v>0.008106129534925061</v>
      </c>
    </row>
    <row r="16" spans="1:11" ht="12.75" customHeight="1">
      <c r="A16" s="194"/>
      <c r="B16" s="98">
        <v>8</v>
      </c>
      <c r="C16" s="100">
        <v>4573.6</v>
      </c>
      <c r="D16" s="101">
        <v>260.17</v>
      </c>
      <c r="E16" s="98"/>
      <c r="F16" s="96"/>
      <c r="G16" s="97"/>
      <c r="H16" s="97"/>
      <c r="I16" s="98">
        <v>232.06</v>
      </c>
      <c r="J16" s="95">
        <f t="shared" si="0"/>
        <v>28.110000000000014</v>
      </c>
      <c r="K16" s="99">
        <f t="shared" si="1"/>
        <v>0.006146143082036036</v>
      </c>
    </row>
    <row r="17" spans="1:11" ht="12.75" customHeight="1">
      <c r="A17" s="194"/>
      <c r="B17" s="98">
        <v>9</v>
      </c>
      <c r="C17" s="100">
        <v>4877.3</v>
      </c>
      <c r="D17" s="101">
        <v>237.79</v>
      </c>
      <c r="E17" s="98"/>
      <c r="F17" s="96"/>
      <c r="G17" s="96"/>
      <c r="H17" s="97"/>
      <c r="I17" s="98">
        <v>280.33</v>
      </c>
      <c r="J17" s="95">
        <f t="shared" si="0"/>
        <v>-42.53999999999999</v>
      </c>
      <c r="K17" s="99">
        <f t="shared" si="1"/>
        <v>-0.008722038832960858</v>
      </c>
    </row>
    <row r="18" spans="1:11" ht="12.75" customHeight="1">
      <c r="A18" s="194"/>
      <c r="B18" s="98">
        <v>10</v>
      </c>
      <c r="C18" s="100">
        <v>4550.5</v>
      </c>
      <c r="D18" s="101">
        <v>237.41</v>
      </c>
      <c r="E18" s="98"/>
      <c r="F18" s="96"/>
      <c r="G18" s="96"/>
      <c r="H18" s="97"/>
      <c r="I18" s="98">
        <v>195.5</v>
      </c>
      <c r="J18" s="95">
        <f t="shared" si="0"/>
        <v>41.91</v>
      </c>
      <c r="K18" s="99">
        <f t="shared" si="1"/>
        <v>0.00920997692561257</v>
      </c>
    </row>
    <row r="19" spans="1:11" ht="12.75" customHeight="1">
      <c r="A19" s="194"/>
      <c r="B19" s="98">
        <v>12</v>
      </c>
      <c r="C19" s="100">
        <v>10282.3</v>
      </c>
      <c r="D19" s="104">
        <v>594.08</v>
      </c>
      <c r="E19" s="98"/>
      <c r="F19" s="96"/>
      <c r="G19" s="105"/>
      <c r="H19" s="97"/>
      <c r="I19" s="98">
        <v>626.85</v>
      </c>
      <c r="J19" s="95">
        <f t="shared" si="0"/>
        <v>-32.76999999999998</v>
      </c>
      <c r="K19" s="99">
        <f t="shared" si="1"/>
        <v>-0.0031870301391711954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194.27</v>
      </c>
      <c r="E20" s="98"/>
      <c r="F20" s="96"/>
      <c r="G20" s="96"/>
      <c r="H20" s="97"/>
      <c r="I20" s="98">
        <v>196.5</v>
      </c>
      <c r="J20" s="95">
        <f t="shared" si="0"/>
        <v>-2.2299999999999898</v>
      </c>
      <c r="K20" s="99">
        <f t="shared" si="1"/>
        <v>-0.0005861479826521198</v>
      </c>
    </row>
    <row r="21" spans="1:11" ht="12.75" customHeight="1">
      <c r="A21" s="194"/>
      <c r="B21" s="98" t="s">
        <v>14</v>
      </c>
      <c r="C21" s="100">
        <v>8309.8</v>
      </c>
      <c r="D21" s="104">
        <v>420.37</v>
      </c>
      <c r="E21" s="98"/>
      <c r="F21" s="96"/>
      <c r="G21" s="96"/>
      <c r="H21" s="97"/>
      <c r="I21" s="98">
        <v>309.6</v>
      </c>
      <c r="J21" s="95">
        <f t="shared" si="0"/>
        <v>110.76999999999998</v>
      </c>
      <c r="K21" s="99">
        <f t="shared" si="1"/>
        <v>0.013330044044381331</v>
      </c>
    </row>
    <row r="22" spans="1:11" ht="12.75" customHeight="1">
      <c r="A22" s="194"/>
      <c r="B22" s="98">
        <v>4</v>
      </c>
      <c r="C22" s="100">
        <v>16618.4</v>
      </c>
      <c r="D22" s="104">
        <v>853.8</v>
      </c>
      <c r="E22" s="98">
        <v>2.93</v>
      </c>
      <c r="F22" s="96"/>
      <c r="G22" s="96"/>
      <c r="H22" s="97"/>
      <c r="I22" s="98">
        <v>739.44</v>
      </c>
      <c r="J22" s="95">
        <f t="shared" si="0"/>
        <v>114.3599999999999</v>
      </c>
      <c r="K22" s="99">
        <f t="shared" si="1"/>
        <v>0.006881528907716741</v>
      </c>
    </row>
    <row r="23" spans="1:11" ht="12.75" customHeight="1">
      <c r="A23" s="194"/>
      <c r="B23" s="98">
        <v>6</v>
      </c>
      <c r="C23" s="100">
        <v>4240.4</v>
      </c>
      <c r="D23" s="88">
        <v>237.69</v>
      </c>
      <c r="E23" s="98"/>
      <c r="F23" s="96"/>
      <c r="G23" s="96"/>
      <c r="H23" s="97"/>
      <c r="I23" s="98">
        <v>194.27</v>
      </c>
      <c r="J23" s="95">
        <f t="shared" si="0"/>
        <v>43.41999999999999</v>
      </c>
      <c r="K23" s="99">
        <f t="shared" si="1"/>
        <v>0.010239600037732288</v>
      </c>
    </row>
    <row r="24" spans="1:11" ht="12.75" customHeight="1">
      <c r="A24" s="194"/>
      <c r="B24" s="98">
        <v>8</v>
      </c>
      <c r="C24" s="100">
        <v>4289.7</v>
      </c>
      <c r="D24" s="104">
        <v>255.67</v>
      </c>
      <c r="E24" s="98"/>
      <c r="F24" s="96"/>
      <c r="G24" s="96"/>
      <c r="H24" s="97"/>
      <c r="I24" s="98">
        <v>228.47</v>
      </c>
      <c r="J24" s="95">
        <f t="shared" si="0"/>
        <v>27.19999999999999</v>
      </c>
      <c r="K24" s="99">
        <f t="shared" si="1"/>
        <v>0.006340769750798422</v>
      </c>
    </row>
    <row r="25" spans="1:11" ht="12.75" customHeight="1">
      <c r="A25" s="194"/>
      <c r="B25" s="98" t="s">
        <v>15</v>
      </c>
      <c r="C25" s="106">
        <v>8879</v>
      </c>
      <c r="D25" s="101">
        <v>698.85</v>
      </c>
      <c r="E25" s="98">
        <v>11.28</v>
      </c>
      <c r="F25" s="96"/>
      <c r="G25" s="96"/>
      <c r="H25" s="97"/>
      <c r="I25" s="98">
        <v>631.47</v>
      </c>
      <c r="J25" s="95">
        <f t="shared" si="0"/>
        <v>67.38</v>
      </c>
      <c r="K25" s="99">
        <f t="shared" si="1"/>
        <v>0.007588692420317603</v>
      </c>
    </row>
    <row r="26" spans="1:11" ht="12.75" customHeight="1">
      <c r="A26" s="194"/>
      <c r="B26" s="108" t="s">
        <v>16</v>
      </c>
      <c r="C26" s="122">
        <v>8873.4</v>
      </c>
      <c r="D26" s="101">
        <v>635.87</v>
      </c>
      <c r="E26" s="98">
        <v>0.4</v>
      </c>
      <c r="F26" s="96"/>
      <c r="G26" s="96"/>
      <c r="H26" s="97"/>
      <c r="I26" s="101">
        <v>479.64</v>
      </c>
      <c r="J26" s="95">
        <f t="shared" si="0"/>
        <v>156.23000000000002</v>
      </c>
      <c r="K26" s="99">
        <f t="shared" si="1"/>
        <v>0.01760655442107873</v>
      </c>
    </row>
    <row r="27" spans="1:11" ht="12.75" customHeight="1">
      <c r="A27" s="194"/>
      <c r="B27" s="98">
        <v>10</v>
      </c>
      <c r="C27" s="100">
        <v>6245.6</v>
      </c>
      <c r="D27" s="101">
        <v>295.95</v>
      </c>
      <c r="E27" s="98"/>
      <c r="F27" s="96"/>
      <c r="G27" s="96"/>
      <c r="H27" s="97"/>
      <c r="I27" s="98">
        <v>218.27</v>
      </c>
      <c r="J27" s="95">
        <f t="shared" si="0"/>
        <v>77.67999999999998</v>
      </c>
      <c r="K27" s="99">
        <f t="shared" si="1"/>
        <v>0.01243755603945177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450.03</v>
      </c>
      <c r="E28" s="98"/>
      <c r="F28" s="96"/>
      <c r="G28" s="96"/>
      <c r="H28" s="97"/>
      <c r="I28" s="98">
        <v>305.03</v>
      </c>
      <c r="J28" s="95">
        <f t="shared" si="0"/>
        <v>145</v>
      </c>
      <c r="K28" s="99">
        <f t="shared" si="1"/>
        <v>0.02227000460758716</v>
      </c>
    </row>
    <row r="29" spans="1:11" ht="12.75" customHeight="1">
      <c r="A29" s="194"/>
      <c r="B29" s="98">
        <v>5</v>
      </c>
      <c r="C29" s="100">
        <v>8295.8</v>
      </c>
      <c r="D29" s="104">
        <v>398.83</v>
      </c>
      <c r="E29" s="98">
        <v>0.01</v>
      </c>
      <c r="F29" s="109"/>
      <c r="G29" s="109"/>
      <c r="H29" s="97"/>
      <c r="I29" s="110">
        <v>342.36</v>
      </c>
      <c r="J29" s="95">
        <f t="shared" si="0"/>
        <v>56.46999999999997</v>
      </c>
      <c r="K29" s="99">
        <f t="shared" si="1"/>
        <v>0.0068070589937076565</v>
      </c>
    </row>
    <row r="30" spans="1:11" ht="12.75" customHeight="1">
      <c r="A30" s="194"/>
      <c r="B30" s="98">
        <v>6</v>
      </c>
      <c r="C30" s="100">
        <v>5986</v>
      </c>
      <c r="D30" s="101">
        <v>342</v>
      </c>
      <c r="E30" s="98"/>
      <c r="F30" s="96"/>
      <c r="G30" s="96"/>
      <c r="H30" s="97"/>
      <c r="I30" s="98">
        <v>267.59</v>
      </c>
      <c r="J30" s="95">
        <f t="shared" si="0"/>
        <v>74.41000000000003</v>
      </c>
      <c r="K30" s="99">
        <f t="shared" si="1"/>
        <v>0.012430671566989647</v>
      </c>
    </row>
    <row r="31" spans="1:11" ht="12.75" customHeight="1">
      <c r="A31" s="194"/>
      <c r="B31" s="98">
        <v>8</v>
      </c>
      <c r="C31" s="100">
        <v>2108.2</v>
      </c>
      <c r="D31" s="101">
        <v>108.5</v>
      </c>
      <c r="E31" s="98"/>
      <c r="F31" s="96"/>
      <c r="G31" s="96"/>
      <c r="H31" s="97"/>
      <c r="I31" s="98">
        <v>95.1</v>
      </c>
      <c r="J31" s="95">
        <f t="shared" si="0"/>
        <v>13.400000000000006</v>
      </c>
      <c r="K31" s="99">
        <f t="shared" si="1"/>
        <v>0.0063561331941941026</v>
      </c>
    </row>
    <row r="32" spans="1:11" ht="12.75" customHeight="1">
      <c r="A32" s="194"/>
      <c r="B32" s="98">
        <v>9</v>
      </c>
      <c r="C32" s="100">
        <v>9889</v>
      </c>
      <c r="D32" s="101">
        <v>538.4</v>
      </c>
      <c r="E32" s="98"/>
      <c r="F32" s="96"/>
      <c r="G32" s="96"/>
      <c r="H32" s="97"/>
      <c r="I32" s="98">
        <v>403.78</v>
      </c>
      <c r="J32" s="95">
        <f t="shared" si="0"/>
        <v>134.62</v>
      </c>
      <c r="K32" s="99">
        <f t="shared" si="1"/>
        <v>0.013613105470725048</v>
      </c>
    </row>
    <row r="33" spans="1:11" ht="12.75" customHeight="1">
      <c r="A33" s="194"/>
      <c r="B33" s="98">
        <v>12</v>
      </c>
      <c r="C33" s="100">
        <v>6454.5</v>
      </c>
      <c r="D33" s="101">
        <v>371.38</v>
      </c>
      <c r="E33" s="101">
        <v>4.09</v>
      </c>
      <c r="F33" s="96"/>
      <c r="G33" s="96"/>
      <c r="H33" s="97"/>
      <c r="I33" s="101">
        <v>263.05</v>
      </c>
      <c r="J33" s="95">
        <f t="shared" si="0"/>
        <v>108.32999999999998</v>
      </c>
      <c r="K33" s="99">
        <f t="shared" si="1"/>
        <v>0.01678363932140367</v>
      </c>
    </row>
    <row r="34" spans="1:11" ht="12.75" customHeight="1">
      <c r="A34" s="194"/>
      <c r="B34" s="98">
        <v>14</v>
      </c>
      <c r="C34" s="100">
        <v>5285.8</v>
      </c>
      <c r="D34" s="101">
        <v>261.08</v>
      </c>
      <c r="E34" s="98"/>
      <c r="F34" s="96"/>
      <c r="G34" s="96"/>
      <c r="H34" s="97"/>
      <c r="I34" s="101">
        <v>232.52</v>
      </c>
      <c r="J34" s="95">
        <f t="shared" si="0"/>
        <v>28.559999999999974</v>
      </c>
      <c r="K34" s="99">
        <f t="shared" si="1"/>
        <v>0.005403155624503381</v>
      </c>
    </row>
    <row r="35" spans="1:11" ht="12.75" customHeight="1">
      <c r="A35" s="194"/>
      <c r="B35" s="98">
        <v>22</v>
      </c>
      <c r="C35" s="100">
        <v>5854.4</v>
      </c>
      <c r="D35" s="101">
        <v>306.99</v>
      </c>
      <c r="E35" s="98"/>
      <c r="F35" s="96"/>
      <c r="G35" s="96"/>
      <c r="H35" s="97"/>
      <c r="I35" s="98">
        <v>265.17</v>
      </c>
      <c r="J35" s="95">
        <f t="shared" si="0"/>
        <v>41.81999999999999</v>
      </c>
      <c r="K35" s="99">
        <f t="shared" si="1"/>
        <v>0.007143345176277671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1012.72</v>
      </c>
      <c r="E36" s="101">
        <v>6.99</v>
      </c>
      <c r="F36" s="96"/>
      <c r="G36" s="96"/>
      <c r="H36" s="97"/>
      <c r="I36" s="101">
        <v>740.77</v>
      </c>
      <c r="J36" s="95">
        <f t="shared" si="0"/>
        <v>271.95000000000005</v>
      </c>
      <c r="K36" s="99">
        <f t="shared" si="1"/>
        <v>0.016988380809595204</v>
      </c>
    </row>
    <row r="37" spans="1:11" ht="12.75" customHeight="1">
      <c r="A37" s="194"/>
      <c r="B37" s="98" t="s">
        <v>20</v>
      </c>
      <c r="C37" s="100">
        <v>5223</v>
      </c>
      <c r="D37" s="101">
        <v>243.7</v>
      </c>
      <c r="E37" s="101">
        <v>3.61</v>
      </c>
      <c r="F37" s="96"/>
      <c r="G37" s="96"/>
      <c r="H37" s="97"/>
      <c r="I37" s="98">
        <v>259.89</v>
      </c>
      <c r="J37" s="95">
        <f t="shared" si="0"/>
        <v>-16.189999999999998</v>
      </c>
      <c r="K37" s="99">
        <f t="shared" si="1"/>
        <v>-0.0030997511008998657</v>
      </c>
    </row>
    <row r="38" spans="1:11" ht="12.75" customHeight="1">
      <c r="A38" s="194"/>
      <c r="B38" s="98" t="s">
        <v>21</v>
      </c>
      <c r="C38" s="100">
        <v>3843.5</v>
      </c>
      <c r="D38" s="101">
        <v>192.66</v>
      </c>
      <c r="E38" s="98"/>
      <c r="F38" s="96"/>
      <c r="G38" s="96"/>
      <c r="H38" s="97"/>
      <c r="I38" s="98">
        <v>135.44</v>
      </c>
      <c r="J38" s="95">
        <f t="shared" si="0"/>
        <v>57.22</v>
      </c>
      <c r="K38" s="99">
        <f t="shared" si="1"/>
        <v>0.014887472355925588</v>
      </c>
    </row>
    <row r="39" spans="1:11" ht="12.75" customHeight="1">
      <c r="A39" s="194"/>
      <c r="B39" s="98" t="s">
        <v>22</v>
      </c>
      <c r="C39" s="100">
        <v>1281.2</v>
      </c>
      <c r="D39" s="101">
        <v>70.31</v>
      </c>
      <c r="E39" s="98"/>
      <c r="F39" s="96"/>
      <c r="G39" s="96"/>
      <c r="H39" s="97"/>
      <c r="I39" s="101">
        <v>70.33</v>
      </c>
      <c r="J39" s="95">
        <f t="shared" si="0"/>
        <v>-0.01999999999999602</v>
      </c>
      <c r="K39" s="99">
        <f t="shared" si="1"/>
        <v>-1.5610365282544506E-05</v>
      </c>
    </row>
    <row r="40" spans="1:11" ht="12.75" customHeight="1">
      <c r="A40" s="194"/>
      <c r="B40" s="98">
        <v>7</v>
      </c>
      <c r="C40" s="100">
        <v>8117.5</v>
      </c>
      <c r="D40" s="101">
        <v>390.76</v>
      </c>
      <c r="E40" s="101">
        <v>0.34</v>
      </c>
      <c r="F40" s="96"/>
      <c r="G40" s="96"/>
      <c r="H40" s="97"/>
      <c r="I40" s="98">
        <v>329.08</v>
      </c>
      <c r="J40" s="95">
        <f t="shared" si="0"/>
        <v>61.68000000000001</v>
      </c>
      <c r="K40" s="99">
        <f t="shared" si="1"/>
        <v>0.0075983985217123505</v>
      </c>
    </row>
    <row r="41" spans="1:11" ht="12.75" customHeight="1">
      <c r="A41" s="194"/>
      <c r="B41" s="98">
        <v>11</v>
      </c>
      <c r="C41" s="100">
        <v>1945.5</v>
      </c>
      <c r="D41" s="101">
        <v>103.74</v>
      </c>
      <c r="E41" s="98"/>
      <c r="F41" s="96"/>
      <c r="G41" s="96"/>
      <c r="H41" s="97"/>
      <c r="I41" s="98">
        <v>77.78</v>
      </c>
      <c r="J41" s="95">
        <f t="shared" si="0"/>
        <v>25.959999999999994</v>
      </c>
      <c r="K41" s="99">
        <f t="shared" si="1"/>
        <v>0.013343613466975067</v>
      </c>
    </row>
    <row r="42" spans="1:11" ht="12.75" customHeight="1">
      <c r="A42" s="194"/>
      <c r="B42" s="98">
        <v>13</v>
      </c>
      <c r="C42" s="100">
        <v>1268.6</v>
      </c>
      <c r="D42" s="101">
        <v>60.27</v>
      </c>
      <c r="E42" s="98"/>
      <c r="F42" s="96"/>
      <c r="G42" s="96"/>
      <c r="H42" s="97"/>
      <c r="I42" s="98">
        <v>47.44</v>
      </c>
      <c r="J42" s="95">
        <f t="shared" si="0"/>
        <v>12.830000000000005</v>
      </c>
      <c r="K42" s="99">
        <f t="shared" si="1"/>
        <v>0.010113510956960434</v>
      </c>
    </row>
    <row r="43" spans="1:11" ht="12.75" customHeight="1">
      <c r="A43" s="194"/>
      <c r="B43" s="98">
        <v>17</v>
      </c>
      <c r="C43" s="100">
        <v>5864.3</v>
      </c>
      <c r="D43" s="101">
        <v>299.29</v>
      </c>
      <c r="E43" s="98"/>
      <c r="F43" s="96"/>
      <c r="G43" s="96"/>
      <c r="H43" s="97"/>
      <c r="I43" s="101">
        <v>286.84</v>
      </c>
      <c r="J43" s="95">
        <f t="shared" si="0"/>
        <v>12.450000000000045</v>
      </c>
      <c r="K43" s="99">
        <f t="shared" si="1"/>
        <v>0.002123015534675928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206.96</v>
      </c>
      <c r="E44" s="98"/>
      <c r="F44" s="96"/>
      <c r="G44" s="96"/>
      <c r="H44" s="97"/>
      <c r="I44" s="98">
        <v>175.06</v>
      </c>
      <c r="J44" s="95">
        <f t="shared" si="0"/>
        <v>31.900000000000006</v>
      </c>
      <c r="K44" s="99">
        <f t="shared" si="1"/>
        <v>0.009475153711349394</v>
      </c>
    </row>
    <row r="45" spans="1:11" ht="12.75" customHeight="1">
      <c r="A45" s="190"/>
      <c r="B45" s="98">
        <v>10</v>
      </c>
      <c r="C45" s="100">
        <v>3255.6</v>
      </c>
      <c r="D45" s="101">
        <v>127.82</v>
      </c>
      <c r="E45" s="98"/>
      <c r="F45" s="96"/>
      <c r="G45" s="96"/>
      <c r="H45" s="97"/>
      <c r="I45" s="98">
        <v>168.96</v>
      </c>
      <c r="J45" s="95">
        <f t="shared" si="0"/>
        <v>-41.140000000000015</v>
      </c>
      <c r="K45" s="99">
        <f t="shared" si="1"/>
        <v>-0.012636687553753537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593.55</v>
      </c>
      <c r="E46" s="98"/>
      <c r="F46" s="96"/>
      <c r="G46" s="96"/>
      <c r="H46" s="97"/>
      <c r="I46" s="98">
        <v>513.22</v>
      </c>
      <c r="J46" s="95">
        <f t="shared" si="0"/>
        <v>80.32999999999993</v>
      </c>
      <c r="K46" s="99">
        <f t="shared" si="1"/>
        <v>0.009040978717178188</v>
      </c>
    </row>
    <row r="47" spans="1:11" ht="12.75" customHeight="1">
      <c r="A47" s="191"/>
      <c r="B47" s="98" t="s">
        <v>12</v>
      </c>
      <c r="C47" s="100">
        <v>2307.7</v>
      </c>
      <c r="D47" s="101">
        <v>125.06</v>
      </c>
      <c r="E47" s="101">
        <v>0.26</v>
      </c>
      <c r="F47" s="96"/>
      <c r="G47" s="96"/>
      <c r="H47" s="97"/>
      <c r="I47" s="98">
        <v>113.45</v>
      </c>
      <c r="J47" s="95">
        <f t="shared" si="0"/>
        <v>11.61</v>
      </c>
      <c r="K47" s="99">
        <f t="shared" si="1"/>
        <v>0.0050309832300559</v>
      </c>
    </row>
    <row r="48" spans="1:11" ht="12.75" customHeight="1">
      <c r="A48" s="191"/>
      <c r="B48" s="98" t="s">
        <v>25</v>
      </c>
      <c r="C48" s="100">
        <v>2250.2</v>
      </c>
      <c r="D48" s="104">
        <v>127.72</v>
      </c>
      <c r="E48" s="98"/>
      <c r="F48" s="96"/>
      <c r="G48" s="96"/>
      <c r="H48" s="97"/>
      <c r="I48" s="98">
        <v>105.59</v>
      </c>
      <c r="J48" s="95">
        <f t="shared" si="0"/>
        <v>22.129999999999995</v>
      </c>
      <c r="K48" s="99">
        <f t="shared" si="1"/>
        <v>0.00983468136165674</v>
      </c>
    </row>
    <row r="49" spans="1:11" ht="12.75" customHeight="1">
      <c r="A49" s="191"/>
      <c r="B49" s="98">
        <v>8</v>
      </c>
      <c r="C49" s="100">
        <v>8887.1</v>
      </c>
      <c r="D49" s="101">
        <v>609.61</v>
      </c>
      <c r="E49" s="101">
        <v>1.1</v>
      </c>
      <c r="F49" s="96"/>
      <c r="G49" s="96"/>
      <c r="H49" s="97"/>
      <c r="I49" s="98">
        <v>592.65</v>
      </c>
      <c r="J49" s="95">
        <f t="shared" si="0"/>
        <v>16.960000000000036</v>
      </c>
      <c r="K49" s="99">
        <f t="shared" si="1"/>
        <v>0.0019083840622925404</v>
      </c>
    </row>
    <row r="50" spans="1:11" ht="12.75" customHeight="1">
      <c r="A50" s="191"/>
      <c r="B50" s="98" t="s">
        <v>26</v>
      </c>
      <c r="C50" s="100">
        <v>2244.9</v>
      </c>
      <c r="D50" s="101">
        <v>184.84</v>
      </c>
      <c r="E50" s="98"/>
      <c r="F50" s="96"/>
      <c r="G50" s="100"/>
      <c r="H50" s="97"/>
      <c r="I50" s="98">
        <v>129.32</v>
      </c>
      <c r="J50" s="95">
        <f t="shared" si="0"/>
        <v>55.52000000000001</v>
      </c>
      <c r="K50" s="99">
        <f t="shared" si="1"/>
        <v>0.02473161388035102</v>
      </c>
    </row>
    <row r="51" spans="1:11" ht="12.75" customHeight="1">
      <c r="A51" s="191"/>
      <c r="B51" s="98" t="s">
        <v>27</v>
      </c>
      <c r="C51" s="100">
        <v>2280</v>
      </c>
      <c r="D51" s="104">
        <v>85.77</v>
      </c>
      <c r="E51" s="98"/>
      <c r="F51" s="96"/>
      <c r="G51" s="109"/>
      <c r="H51" s="97"/>
      <c r="I51" s="98">
        <v>81.16</v>
      </c>
      <c r="J51" s="95">
        <f t="shared" si="0"/>
        <v>4.609999999999999</v>
      </c>
      <c r="K51" s="99">
        <f t="shared" si="1"/>
        <v>0.002021929824561403</v>
      </c>
    </row>
    <row r="52" spans="1:11" ht="12.75" customHeight="1">
      <c r="A52" s="191"/>
      <c r="B52" s="98">
        <v>10</v>
      </c>
      <c r="C52" s="100">
        <v>8922.28</v>
      </c>
      <c r="D52" s="104">
        <v>620.07</v>
      </c>
      <c r="E52" s="101">
        <v>1.72</v>
      </c>
      <c r="F52" s="96"/>
      <c r="G52" s="96"/>
      <c r="H52" s="97"/>
      <c r="I52" s="98">
        <v>481.4</v>
      </c>
      <c r="J52" s="95">
        <f t="shared" si="0"/>
        <v>138.67000000000007</v>
      </c>
      <c r="K52" s="99">
        <f t="shared" si="1"/>
        <v>0.015541991508896836</v>
      </c>
    </row>
    <row r="53" spans="1:11" ht="12.75" customHeight="1">
      <c r="A53" s="191"/>
      <c r="B53" s="98" t="s">
        <v>28</v>
      </c>
      <c r="C53" s="100">
        <v>2293.8</v>
      </c>
      <c r="D53" s="104">
        <v>124.76</v>
      </c>
      <c r="E53" s="98"/>
      <c r="F53" s="96"/>
      <c r="G53" s="109"/>
      <c r="H53" s="97"/>
      <c r="I53" s="98">
        <v>124.51</v>
      </c>
      <c r="J53" s="95">
        <f t="shared" si="0"/>
        <v>0.25</v>
      </c>
      <c r="K53" s="99">
        <f t="shared" si="1"/>
        <v>0.00010898944982125729</v>
      </c>
    </row>
    <row r="54" spans="1:11" ht="12.75" customHeight="1">
      <c r="A54" s="190"/>
      <c r="B54" s="98" t="s">
        <v>29</v>
      </c>
      <c r="C54" s="100">
        <v>2233.5</v>
      </c>
      <c r="D54" s="101">
        <v>136.55</v>
      </c>
      <c r="E54" s="98"/>
      <c r="F54" s="96"/>
      <c r="G54" s="96"/>
      <c r="H54" s="97"/>
      <c r="I54" s="98">
        <v>146.1</v>
      </c>
      <c r="J54" s="95">
        <f t="shared" si="0"/>
        <v>-9.549999999999983</v>
      </c>
      <c r="K54" s="99">
        <f t="shared" si="1"/>
        <v>-0.00427580031340944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f>SUM(D7:D54)</f>
        <v>16823.749999999996</v>
      </c>
      <c r="E55" s="113">
        <f>SUM(E7:E54)</f>
        <v>51.940000000000005</v>
      </c>
      <c r="F55" s="113">
        <f>SUM(F7:F54)</f>
        <v>0</v>
      </c>
      <c r="G55" s="114">
        <f>SUM(G53:G54)</f>
        <v>0</v>
      </c>
      <c r="H55" s="113">
        <f>SUM(H7:H54)</f>
        <v>0</v>
      </c>
      <c r="I55" s="113">
        <v>14587.530000000002</v>
      </c>
      <c r="J55" s="113">
        <f>SUM(J7:J54)</f>
        <v>2236.2199999999993</v>
      </c>
      <c r="K55" s="115">
        <f>J55/C55</f>
        <v>0.007319680264875653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8">
    <mergeCell ref="A46:A54"/>
    <mergeCell ref="A55:B55"/>
    <mergeCell ref="K5:K6"/>
    <mergeCell ref="A7:A19"/>
    <mergeCell ref="A20:A27"/>
    <mergeCell ref="A28:A35"/>
    <mergeCell ref="A36:A43"/>
    <mergeCell ref="A44:A45"/>
    <mergeCell ref="A1:K1"/>
    <mergeCell ref="A3:J3"/>
    <mergeCell ref="A5:B6"/>
    <mergeCell ref="C5:C6"/>
    <mergeCell ref="D5:D6"/>
    <mergeCell ref="E5:E6"/>
    <mergeCell ref="F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5">
      <selection activeCell="Q50" sqref="Q50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462.04</v>
      </c>
      <c r="E7" s="96"/>
      <c r="F7" s="96"/>
      <c r="G7" s="96"/>
      <c r="H7" s="97"/>
      <c r="I7" s="98">
        <v>451.04</v>
      </c>
      <c r="J7" s="95">
        <f>D7-I7</f>
        <v>11</v>
      </c>
      <c r="K7" s="99">
        <f>J7/C7</f>
        <v>0.0008878987472555858</v>
      </c>
    </row>
    <row r="8" spans="1:11" ht="12.75" customHeight="1">
      <c r="A8" s="194"/>
      <c r="B8" s="98">
        <v>2</v>
      </c>
      <c r="C8" s="100">
        <v>7207.5</v>
      </c>
      <c r="D8" s="95">
        <v>365.22</v>
      </c>
      <c r="E8" s="98"/>
      <c r="F8" s="96"/>
      <c r="G8" s="96"/>
      <c r="H8" s="97"/>
      <c r="I8" s="98">
        <v>391.91</v>
      </c>
      <c r="J8" s="95">
        <f aca="true" t="shared" si="0" ref="J8:J54">D8-I8</f>
        <v>-26.689999999999998</v>
      </c>
      <c r="K8" s="99">
        <f aca="true" t="shared" si="1" ref="K8:K54">J8/C8</f>
        <v>-0.0037030870620881023</v>
      </c>
    </row>
    <row r="9" spans="1:11" ht="12.75" customHeight="1">
      <c r="A9" s="194"/>
      <c r="B9" s="98">
        <v>3</v>
      </c>
      <c r="C9" s="100">
        <v>5560.6</v>
      </c>
      <c r="D9" s="95">
        <v>291.37</v>
      </c>
      <c r="E9" s="101">
        <v>0.7</v>
      </c>
      <c r="F9" s="96"/>
      <c r="G9" s="96"/>
      <c r="H9" s="97"/>
      <c r="I9" s="98">
        <v>281.73</v>
      </c>
      <c r="J9" s="95">
        <f t="shared" si="0"/>
        <v>9.639999999999986</v>
      </c>
      <c r="K9" s="99">
        <f t="shared" si="1"/>
        <v>0.0017336258677121148</v>
      </c>
    </row>
    <row r="10" spans="1:11" ht="12.75" customHeight="1">
      <c r="A10" s="194"/>
      <c r="B10" s="98">
        <v>4</v>
      </c>
      <c r="C10" s="100">
        <v>4607</v>
      </c>
      <c r="D10" s="95">
        <v>149.17</v>
      </c>
      <c r="E10" s="98"/>
      <c r="F10" s="96"/>
      <c r="G10" s="96"/>
      <c r="H10" s="97"/>
      <c r="I10" s="98">
        <v>201.77</v>
      </c>
      <c r="J10" s="95">
        <f t="shared" si="0"/>
        <v>-52.60000000000002</v>
      </c>
      <c r="K10" s="99">
        <f t="shared" si="1"/>
        <v>-0.011417408291729981</v>
      </c>
    </row>
    <row r="11" spans="1:11" ht="12.75" customHeight="1">
      <c r="A11" s="194"/>
      <c r="B11" s="98">
        <v>5</v>
      </c>
      <c r="C11" s="100">
        <v>19301.4</v>
      </c>
      <c r="D11" s="95">
        <v>985.78</v>
      </c>
      <c r="E11" s="101">
        <v>7.8</v>
      </c>
      <c r="F11" s="96"/>
      <c r="G11" s="96"/>
      <c r="H11" s="97"/>
      <c r="I11" s="98">
        <v>838.18</v>
      </c>
      <c r="J11" s="95">
        <f t="shared" si="0"/>
        <v>147.60000000000002</v>
      </c>
      <c r="K11" s="99">
        <f t="shared" si="1"/>
        <v>0.007647113680872891</v>
      </c>
    </row>
    <row r="12" spans="1:11" ht="12.75" customHeight="1">
      <c r="A12" s="194"/>
      <c r="B12" s="98" t="s">
        <v>11</v>
      </c>
      <c r="C12" s="100">
        <v>11272.2</v>
      </c>
      <c r="D12" s="101">
        <v>542.14</v>
      </c>
      <c r="E12" s="101">
        <v>4</v>
      </c>
      <c r="F12" s="102"/>
      <c r="G12" s="102"/>
      <c r="H12" s="97"/>
      <c r="I12" s="98">
        <v>516.71</v>
      </c>
      <c r="J12" s="95">
        <f t="shared" si="0"/>
        <v>25.42999999999995</v>
      </c>
      <c r="K12" s="99">
        <f t="shared" si="1"/>
        <v>0.002255992619009594</v>
      </c>
    </row>
    <row r="13" spans="1:11" ht="12.75" customHeight="1">
      <c r="A13" s="194"/>
      <c r="B13" s="98">
        <v>6</v>
      </c>
      <c r="C13" s="100">
        <v>4592.5</v>
      </c>
      <c r="D13" s="101">
        <v>172.79</v>
      </c>
      <c r="E13" s="98"/>
      <c r="F13" s="96"/>
      <c r="G13" s="96"/>
      <c r="H13" s="97"/>
      <c r="I13" s="98">
        <v>163.66</v>
      </c>
      <c r="J13" s="95">
        <f t="shared" si="0"/>
        <v>9.129999999999995</v>
      </c>
      <c r="K13" s="99">
        <f t="shared" si="1"/>
        <v>0.0019880239520958074</v>
      </c>
    </row>
    <row r="14" spans="1:11" ht="12.75" customHeight="1">
      <c r="A14" s="194"/>
      <c r="B14" s="98" t="s">
        <v>12</v>
      </c>
      <c r="C14" s="100">
        <v>4608.3</v>
      </c>
      <c r="D14" s="101">
        <v>179.69</v>
      </c>
      <c r="E14" s="98"/>
      <c r="F14" s="96"/>
      <c r="G14" s="96"/>
      <c r="H14" s="97"/>
      <c r="I14" s="98">
        <v>200.18</v>
      </c>
      <c r="J14" s="95">
        <f t="shared" si="0"/>
        <v>-20.49000000000001</v>
      </c>
      <c r="K14" s="99">
        <f t="shared" si="1"/>
        <v>-0.004446325109042382</v>
      </c>
    </row>
    <row r="15" spans="1:11" ht="12.75" customHeight="1">
      <c r="A15" s="194"/>
      <c r="B15" s="98">
        <v>7</v>
      </c>
      <c r="C15" s="100">
        <v>9561.9</v>
      </c>
      <c r="D15" s="101">
        <v>505.66</v>
      </c>
      <c r="E15" s="101">
        <v>0.4</v>
      </c>
      <c r="F15" s="96"/>
      <c r="G15" s="96"/>
      <c r="H15" s="97"/>
      <c r="I15" s="98">
        <v>459.64</v>
      </c>
      <c r="J15" s="95">
        <f t="shared" si="0"/>
        <v>46.02000000000004</v>
      </c>
      <c r="K15" s="99">
        <f t="shared" si="1"/>
        <v>0.004812851002415842</v>
      </c>
    </row>
    <row r="16" spans="1:11" ht="12.75" customHeight="1">
      <c r="A16" s="194"/>
      <c r="B16" s="98">
        <v>8</v>
      </c>
      <c r="C16" s="100">
        <v>4573.6</v>
      </c>
      <c r="D16" s="101">
        <v>241.18</v>
      </c>
      <c r="E16" s="98"/>
      <c r="F16" s="96"/>
      <c r="G16" s="97"/>
      <c r="H16" s="97"/>
      <c r="I16" s="98">
        <v>250.28</v>
      </c>
      <c r="J16" s="95">
        <f t="shared" si="0"/>
        <v>-9.099999999999994</v>
      </c>
      <c r="K16" s="99">
        <f t="shared" si="1"/>
        <v>-0.0019896799020465263</v>
      </c>
    </row>
    <row r="17" spans="1:11" ht="12.75" customHeight="1">
      <c r="A17" s="194"/>
      <c r="B17" s="98">
        <v>9</v>
      </c>
      <c r="C17" s="100">
        <v>4877.3</v>
      </c>
      <c r="D17" s="101">
        <v>235.24</v>
      </c>
      <c r="E17" s="98"/>
      <c r="F17" s="96"/>
      <c r="G17" s="96"/>
      <c r="H17" s="97"/>
      <c r="I17" s="98">
        <v>222.95</v>
      </c>
      <c r="J17" s="95">
        <f t="shared" si="0"/>
        <v>12.29000000000002</v>
      </c>
      <c r="K17" s="99">
        <f t="shared" si="1"/>
        <v>0.0025198367949480285</v>
      </c>
    </row>
    <row r="18" spans="1:11" ht="12.75" customHeight="1">
      <c r="A18" s="194"/>
      <c r="B18" s="98">
        <v>10</v>
      </c>
      <c r="C18" s="100">
        <v>4550.5</v>
      </c>
      <c r="D18" s="101">
        <v>213.9</v>
      </c>
      <c r="E18" s="98"/>
      <c r="F18" s="96"/>
      <c r="G18" s="96"/>
      <c r="H18" s="97"/>
      <c r="I18" s="98">
        <v>220.04</v>
      </c>
      <c r="J18" s="95">
        <f t="shared" si="0"/>
        <v>-6.139999999999986</v>
      </c>
      <c r="K18" s="99">
        <f t="shared" si="1"/>
        <v>-0.0013493022744753293</v>
      </c>
    </row>
    <row r="19" spans="1:11" ht="12.75" customHeight="1">
      <c r="A19" s="194"/>
      <c r="B19" s="98">
        <v>12</v>
      </c>
      <c r="C19" s="100">
        <v>10282.3</v>
      </c>
      <c r="D19" s="104">
        <v>550.45</v>
      </c>
      <c r="E19" s="98"/>
      <c r="F19" s="96"/>
      <c r="G19" s="105"/>
      <c r="H19" s="97"/>
      <c r="I19" s="98">
        <v>563.5</v>
      </c>
      <c r="J19" s="95">
        <f t="shared" si="0"/>
        <v>-13.049999999999955</v>
      </c>
      <c r="K19" s="99">
        <f t="shared" si="1"/>
        <v>-0.001269171294360207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226.63</v>
      </c>
      <c r="E20" s="98"/>
      <c r="F20" s="96"/>
      <c r="G20" s="96"/>
      <c r="H20" s="97"/>
      <c r="I20" s="98">
        <v>161.58</v>
      </c>
      <c r="J20" s="95">
        <f t="shared" si="0"/>
        <v>65.04999999999998</v>
      </c>
      <c r="K20" s="99">
        <f t="shared" si="1"/>
        <v>0.017098173215928502</v>
      </c>
    </row>
    <row r="21" spans="1:11" ht="12.75" customHeight="1">
      <c r="A21" s="194"/>
      <c r="B21" s="98" t="s">
        <v>14</v>
      </c>
      <c r="C21" s="100">
        <v>8309.8</v>
      </c>
      <c r="D21" s="104">
        <v>431.69</v>
      </c>
      <c r="E21" s="98"/>
      <c r="F21" s="96"/>
      <c r="G21" s="96"/>
      <c r="H21" s="97"/>
      <c r="I21" s="98">
        <v>321.75</v>
      </c>
      <c r="J21" s="95">
        <f t="shared" si="0"/>
        <v>109.94</v>
      </c>
      <c r="K21" s="99">
        <f t="shared" si="1"/>
        <v>0.013230161977424246</v>
      </c>
    </row>
    <row r="22" spans="1:11" ht="12.75" customHeight="1">
      <c r="A22" s="194"/>
      <c r="B22" s="98">
        <v>4</v>
      </c>
      <c r="C22" s="100">
        <v>16618.4</v>
      </c>
      <c r="D22" s="104">
        <v>838.48</v>
      </c>
      <c r="E22" s="98">
        <v>1.6</v>
      </c>
      <c r="F22" s="96"/>
      <c r="G22" s="96"/>
      <c r="H22" s="97"/>
      <c r="I22" s="98">
        <v>731.36</v>
      </c>
      <c r="J22" s="95">
        <f t="shared" si="0"/>
        <v>107.12</v>
      </c>
      <c r="K22" s="99">
        <f t="shared" si="1"/>
        <v>0.006445867231502431</v>
      </c>
    </row>
    <row r="23" spans="1:11" ht="12.75" customHeight="1">
      <c r="A23" s="194"/>
      <c r="B23" s="98">
        <v>6</v>
      </c>
      <c r="C23" s="100">
        <v>4240.4</v>
      </c>
      <c r="D23" s="88">
        <v>239.99</v>
      </c>
      <c r="E23" s="98"/>
      <c r="F23" s="96"/>
      <c r="G23" s="96"/>
      <c r="H23" s="97"/>
      <c r="I23" s="98">
        <v>184.27</v>
      </c>
      <c r="J23" s="95">
        <f t="shared" si="0"/>
        <v>55.72</v>
      </c>
      <c r="K23" s="99">
        <f t="shared" si="1"/>
        <v>0.013140269785869258</v>
      </c>
    </row>
    <row r="24" spans="1:11" ht="12.75" customHeight="1">
      <c r="A24" s="194"/>
      <c r="B24" s="98">
        <v>8</v>
      </c>
      <c r="C24" s="100">
        <v>4289.7</v>
      </c>
      <c r="D24" s="104">
        <v>249.01</v>
      </c>
      <c r="E24" s="98"/>
      <c r="F24" s="96"/>
      <c r="G24" s="96"/>
      <c r="H24" s="97"/>
      <c r="I24" s="98">
        <v>232.21</v>
      </c>
      <c r="J24" s="95">
        <f t="shared" si="0"/>
        <v>16.799999999999983</v>
      </c>
      <c r="K24" s="99">
        <f t="shared" si="1"/>
        <v>0.003916357787257846</v>
      </c>
    </row>
    <row r="25" spans="1:11" ht="12.75" customHeight="1">
      <c r="A25" s="194"/>
      <c r="B25" s="98" t="s">
        <v>15</v>
      </c>
      <c r="C25" s="106">
        <v>8879</v>
      </c>
      <c r="D25" s="101">
        <v>730.56</v>
      </c>
      <c r="E25" s="98">
        <v>7.4</v>
      </c>
      <c r="F25" s="96"/>
      <c r="G25" s="96"/>
      <c r="H25" s="97"/>
      <c r="I25" s="98">
        <v>525.11</v>
      </c>
      <c r="J25" s="95">
        <f t="shared" si="0"/>
        <v>205.44999999999993</v>
      </c>
      <c r="K25" s="99">
        <f t="shared" si="1"/>
        <v>0.02313886698952584</v>
      </c>
    </row>
    <row r="26" spans="1:11" ht="12.75" customHeight="1">
      <c r="A26" s="194"/>
      <c r="B26" s="108" t="s">
        <v>16</v>
      </c>
      <c r="C26" s="122">
        <v>8873.4</v>
      </c>
      <c r="D26" s="101">
        <v>635.26</v>
      </c>
      <c r="E26" s="98">
        <v>1.7</v>
      </c>
      <c r="F26" s="96"/>
      <c r="G26" s="96"/>
      <c r="H26" s="97"/>
      <c r="I26" s="101">
        <v>534.8</v>
      </c>
      <c r="J26" s="95">
        <f t="shared" si="0"/>
        <v>100.46000000000004</v>
      </c>
      <c r="K26" s="99">
        <f t="shared" si="1"/>
        <v>0.011321477674848429</v>
      </c>
    </row>
    <row r="27" spans="1:11" ht="12.75" customHeight="1">
      <c r="A27" s="194"/>
      <c r="B27" s="98">
        <v>10</v>
      </c>
      <c r="C27" s="100">
        <v>6245.6</v>
      </c>
      <c r="D27" s="101">
        <v>292.94</v>
      </c>
      <c r="E27" s="98"/>
      <c r="F27" s="96"/>
      <c r="G27" s="96"/>
      <c r="H27" s="97"/>
      <c r="I27" s="98">
        <v>268.12</v>
      </c>
      <c r="J27" s="95">
        <f t="shared" si="0"/>
        <v>24.819999999999993</v>
      </c>
      <c r="K27" s="99">
        <f t="shared" si="1"/>
        <v>0.00397399769437684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431.14</v>
      </c>
      <c r="E28" s="98"/>
      <c r="F28" s="96"/>
      <c r="G28" s="96"/>
      <c r="H28" s="97"/>
      <c r="I28" s="98">
        <v>308.21</v>
      </c>
      <c r="J28" s="95">
        <f t="shared" si="0"/>
        <v>122.93</v>
      </c>
      <c r="K28" s="99">
        <f t="shared" si="1"/>
        <v>0.018880356320073722</v>
      </c>
    </row>
    <row r="29" spans="1:11" ht="12.75" customHeight="1">
      <c r="A29" s="194"/>
      <c r="B29" s="98">
        <v>5</v>
      </c>
      <c r="C29" s="100">
        <v>8295.8</v>
      </c>
      <c r="D29" s="104">
        <v>397.3</v>
      </c>
      <c r="E29" s="98"/>
      <c r="F29" s="109"/>
      <c r="G29" s="109"/>
      <c r="H29" s="97"/>
      <c r="I29" s="110">
        <v>358.68</v>
      </c>
      <c r="J29" s="95">
        <f t="shared" si="0"/>
        <v>38.620000000000005</v>
      </c>
      <c r="K29" s="99">
        <f t="shared" si="1"/>
        <v>0.0046553677764652</v>
      </c>
    </row>
    <row r="30" spans="1:11" ht="12.75" customHeight="1">
      <c r="A30" s="194"/>
      <c r="B30" s="98">
        <v>6</v>
      </c>
      <c r="C30" s="100">
        <v>5986</v>
      </c>
      <c r="D30" s="101">
        <v>338.07</v>
      </c>
      <c r="E30" s="98"/>
      <c r="F30" s="96"/>
      <c r="G30" s="96"/>
      <c r="H30" s="97"/>
      <c r="I30" s="98">
        <v>290.8</v>
      </c>
      <c r="J30" s="95">
        <f t="shared" si="0"/>
        <v>47.26999999999998</v>
      </c>
      <c r="K30" s="99">
        <f t="shared" si="1"/>
        <v>0.007896759104577345</v>
      </c>
    </row>
    <row r="31" spans="1:11" ht="12.75" customHeight="1">
      <c r="A31" s="194"/>
      <c r="B31" s="98">
        <v>8</v>
      </c>
      <c r="C31" s="100">
        <v>2108.2</v>
      </c>
      <c r="D31" s="101">
        <v>104.17</v>
      </c>
      <c r="E31" s="98"/>
      <c r="F31" s="96"/>
      <c r="G31" s="96"/>
      <c r="H31" s="97"/>
      <c r="I31" s="98">
        <v>81.2</v>
      </c>
      <c r="J31" s="95">
        <f t="shared" si="0"/>
        <v>22.97</v>
      </c>
      <c r="K31" s="99">
        <f t="shared" si="1"/>
        <v>0.010895550706764064</v>
      </c>
    </row>
    <row r="32" spans="1:11" ht="12.75" customHeight="1">
      <c r="A32" s="194"/>
      <c r="B32" s="98">
        <v>9</v>
      </c>
      <c r="C32" s="100">
        <v>9889</v>
      </c>
      <c r="D32" s="101">
        <v>528.95</v>
      </c>
      <c r="E32" s="98"/>
      <c r="F32" s="96"/>
      <c r="G32" s="96"/>
      <c r="H32" s="97"/>
      <c r="I32" s="98">
        <v>386.16</v>
      </c>
      <c r="J32" s="95">
        <f t="shared" si="0"/>
        <v>142.79000000000002</v>
      </c>
      <c r="K32" s="99">
        <f t="shared" si="1"/>
        <v>0.014439275963191427</v>
      </c>
    </row>
    <row r="33" spans="1:11" ht="12.75" customHeight="1">
      <c r="A33" s="194"/>
      <c r="B33" s="98">
        <v>12</v>
      </c>
      <c r="C33" s="100">
        <v>6454.5</v>
      </c>
      <c r="D33" s="101">
        <v>359.89</v>
      </c>
      <c r="E33" s="101">
        <v>2.5</v>
      </c>
      <c r="F33" s="96"/>
      <c r="G33" s="96"/>
      <c r="H33" s="97"/>
      <c r="I33" s="101">
        <v>288.35</v>
      </c>
      <c r="J33" s="95">
        <f t="shared" si="0"/>
        <v>71.53999999999996</v>
      </c>
      <c r="K33" s="99">
        <f t="shared" si="1"/>
        <v>0.011083740026338208</v>
      </c>
    </row>
    <row r="34" spans="1:11" ht="12.75" customHeight="1">
      <c r="A34" s="194"/>
      <c r="B34" s="98">
        <v>14</v>
      </c>
      <c r="C34" s="100">
        <v>5285.8</v>
      </c>
      <c r="D34" s="101">
        <v>253.88</v>
      </c>
      <c r="E34" s="98"/>
      <c r="F34" s="96"/>
      <c r="G34" s="96"/>
      <c r="H34" s="97"/>
      <c r="I34" s="101">
        <v>243.58</v>
      </c>
      <c r="J34" s="95">
        <f t="shared" si="0"/>
        <v>10.299999999999983</v>
      </c>
      <c r="K34" s="99">
        <f t="shared" si="1"/>
        <v>0.0019486170494532487</v>
      </c>
    </row>
    <row r="35" spans="1:11" ht="12.75" customHeight="1">
      <c r="A35" s="194"/>
      <c r="B35" s="98">
        <v>22</v>
      </c>
      <c r="C35" s="100">
        <v>5854.4</v>
      </c>
      <c r="D35" s="101">
        <v>301.23</v>
      </c>
      <c r="E35" s="98"/>
      <c r="F35" s="96"/>
      <c r="G35" s="96"/>
      <c r="H35" s="97"/>
      <c r="I35" s="98">
        <v>263.91</v>
      </c>
      <c r="J35" s="95">
        <f t="shared" si="0"/>
        <v>37.31999999999999</v>
      </c>
      <c r="K35" s="99">
        <f t="shared" si="1"/>
        <v>0.006374692538945066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938.05</v>
      </c>
      <c r="E36" s="101">
        <v>7.1</v>
      </c>
      <c r="F36" s="96"/>
      <c r="G36" s="96"/>
      <c r="H36" s="97"/>
      <c r="I36" s="101">
        <v>782.08</v>
      </c>
      <c r="J36" s="95">
        <f t="shared" si="0"/>
        <v>155.9699999999999</v>
      </c>
      <c r="K36" s="99">
        <f t="shared" si="1"/>
        <v>0.009743253373313337</v>
      </c>
    </row>
    <row r="37" spans="1:11" ht="12.75" customHeight="1">
      <c r="A37" s="194"/>
      <c r="B37" s="98" t="s">
        <v>20</v>
      </c>
      <c r="C37" s="100">
        <v>5223</v>
      </c>
      <c r="D37" s="101">
        <v>239.43</v>
      </c>
      <c r="E37" s="101">
        <v>3.4</v>
      </c>
      <c r="F37" s="96"/>
      <c r="G37" s="96"/>
      <c r="H37" s="97"/>
      <c r="I37" s="98">
        <v>294.81</v>
      </c>
      <c r="J37" s="95">
        <f t="shared" si="0"/>
        <v>-55.379999999999995</v>
      </c>
      <c r="K37" s="99">
        <f t="shared" si="1"/>
        <v>-0.010603101665709361</v>
      </c>
    </row>
    <row r="38" spans="1:11" ht="12.75" customHeight="1">
      <c r="A38" s="194"/>
      <c r="B38" s="98" t="s">
        <v>21</v>
      </c>
      <c r="C38" s="100">
        <v>3843.5</v>
      </c>
      <c r="D38" s="101">
        <v>195.05</v>
      </c>
      <c r="E38" s="98"/>
      <c r="F38" s="96"/>
      <c r="G38" s="96"/>
      <c r="H38" s="97"/>
      <c r="I38" s="98">
        <v>146.29</v>
      </c>
      <c r="J38" s="95">
        <f t="shared" si="0"/>
        <v>48.76000000000002</v>
      </c>
      <c r="K38" s="99">
        <f t="shared" si="1"/>
        <v>0.012686353583972946</v>
      </c>
    </row>
    <row r="39" spans="1:11" ht="12.75" customHeight="1">
      <c r="A39" s="194"/>
      <c r="B39" s="98" t="s">
        <v>22</v>
      </c>
      <c r="C39" s="100">
        <v>1281.2</v>
      </c>
      <c r="D39" s="101">
        <v>70.61</v>
      </c>
      <c r="E39" s="98"/>
      <c r="F39" s="96"/>
      <c r="G39" s="96"/>
      <c r="H39" s="97"/>
      <c r="I39" s="101">
        <v>83.01</v>
      </c>
      <c r="J39" s="95">
        <f t="shared" si="0"/>
        <v>-12.400000000000006</v>
      </c>
      <c r="K39" s="99">
        <f t="shared" si="1"/>
        <v>-0.009678426475179523</v>
      </c>
    </row>
    <row r="40" spans="1:11" ht="12.75" customHeight="1">
      <c r="A40" s="194"/>
      <c r="B40" s="98">
        <v>7</v>
      </c>
      <c r="C40" s="100">
        <v>8117.5</v>
      </c>
      <c r="D40" s="101">
        <v>388.23</v>
      </c>
      <c r="E40" s="101">
        <v>0.1</v>
      </c>
      <c r="F40" s="96"/>
      <c r="G40" s="96"/>
      <c r="H40" s="97"/>
      <c r="I40" s="98">
        <v>359.02</v>
      </c>
      <c r="J40" s="95">
        <f t="shared" si="0"/>
        <v>29.210000000000036</v>
      </c>
      <c r="K40" s="99">
        <f t="shared" si="1"/>
        <v>0.0035983985217123544</v>
      </c>
    </row>
    <row r="41" spans="1:11" ht="12.75" customHeight="1">
      <c r="A41" s="194"/>
      <c r="B41" s="98">
        <v>11</v>
      </c>
      <c r="C41" s="100">
        <v>1945.5</v>
      </c>
      <c r="D41" s="101">
        <v>107.43</v>
      </c>
      <c r="E41" s="98"/>
      <c r="F41" s="96"/>
      <c r="G41" s="96"/>
      <c r="H41" s="97"/>
      <c r="I41" s="98">
        <v>89.9</v>
      </c>
      <c r="J41" s="95">
        <f t="shared" si="0"/>
        <v>17.53</v>
      </c>
      <c r="K41" s="99">
        <f t="shared" si="1"/>
        <v>0.009010537136982782</v>
      </c>
    </row>
    <row r="42" spans="1:11" ht="12.75" customHeight="1">
      <c r="A42" s="194"/>
      <c r="B42" s="98">
        <v>13</v>
      </c>
      <c r="C42" s="100">
        <v>1268.6</v>
      </c>
      <c r="D42" s="101">
        <v>57.8</v>
      </c>
      <c r="E42" s="98"/>
      <c r="F42" s="96"/>
      <c r="G42" s="96"/>
      <c r="H42" s="97"/>
      <c r="I42" s="98">
        <v>46.94</v>
      </c>
      <c r="J42" s="95">
        <f t="shared" si="0"/>
        <v>10.86</v>
      </c>
      <c r="K42" s="99">
        <f t="shared" si="1"/>
        <v>0.008560618004099007</v>
      </c>
    </row>
    <row r="43" spans="1:11" ht="12.75" customHeight="1">
      <c r="A43" s="194"/>
      <c r="B43" s="98">
        <v>17</v>
      </c>
      <c r="C43" s="100">
        <v>5864.3</v>
      </c>
      <c r="D43" s="101">
        <v>306.77</v>
      </c>
      <c r="E43" s="98"/>
      <c r="F43" s="96"/>
      <c r="G43" s="96"/>
      <c r="H43" s="97"/>
      <c r="I43" s="101">
        <v>263.08</v>
      </c>
      <c r="J43" s="95">
        <f t="shared" si="0"/>
        <v>43.69</v>
      </c>
      <c r="K43" s="99">
        <f t="shared" si="1"/>
        <v>0.007450164555019354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198.13</v>
      </c>
      <c r="E44" s="98"/>
      <c r="F44" s="96"/>
      <c r="G44" s="96"/>
      <c r="H44" s="97"/>
      <c r="I44" s="98">
        <v>153.33</v>
      </c>
      <c r="J44" s="95">
        <f t="shared" si="0"/>
        <v>44.79999999999998</v>
      </c>
      <c r="K44" s="99">
        <f t="shared" si="1"/>
        <v>0.013306798942584722</v>
      </c>
    </row>
    <row r="45" spans="1:11" ht="12.75" customHeight="1">
      <c r="A45" s="190"/>
      <c r="B45" s="98">
        <v>10</v>
      </c>
      <c r="C45" s="100">
        <v>3255.6</v>
      </c>
      <c r="D45" s="101">
        <v>117.09</v>
      </c>
      <c r="E45" s="98"/>
      <c r="F45" s="96"/>
      <c r="G45" s="96"/>
      <c r="H45" s="97"/>
      <c r="I45" s="98">
        <v>115.77</v>
      </c>
      <c r="J45" s="95">
        <f t="shared" si="0"/>
        <v>1.3200000000000074</v>
      </c>
      <c r="K45" s="99">
        <f t="shared" si="1"/>
        <v>0.0004054552156284579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545.25</v>
      </c>
      <c r="E46" s="98"/>
      <c r="F46" s="96"/>
      <c r="G46" s="96"/>
      <c r="H46" s="97"/>
      <c r="I46" s="98">
        <v>454.35</v>
      </c>
      <c r="J46" s="95">
        <f t="shared" si="0"/>
        <v>90.89999999999998</v>
      </c>
      <c r="K46" s="99">
        <f t="shared" si="1"/>
        <v>0.010230610797852582</v>
      </c>
    </row>
    <row r="47" spans="1:11" ht="12.75" customHeight="1">
      <c r="A47" s="191"/>
      <c r="B47" s="98" t="s">
        <v>12</v>
      </c>
      <c r="C47" s="100">
        <v>2307.7</v>
      </c>
      <c r="D47" s="101">
        <v>125.71</v>
      </c>
      <c r="E47" s="101"/>
      <c r="F47" s="96"/>
      <c r="G47" s="96"/>
      <c r="H47" s="97"/>
      <c r="I47" s="98">
        <v>116.82</v>
      </c>
      <c r="J47" s="95">
        <f t="shared" si="0"/>
        <v>8.89</v>
      </c>
      <c r="K47" s="99">
        <f t="shared" si="1"/>
        <v>0.0038523204922650263</v>
      </c>
    </row>
    <row r="48" spans="1:11" ht="12.75" customHeight="1">
      <c r="A48" s="191"/>
      <c r="B48" s="98" t="s">
        <v>25</v>
      </c>
      <c r="C48" s="100">
        <v>2250.2</v>
      </c>
      <c r="D48" s="104">
        <v>101.95</v>
      </c>
      <c r="E48" s="98"/>
      <c r="F48" s="96"/>
      <c r="G48" s="96"/>
      <c r="H48" s="97"/>
      <c r="I48" s="98">
        <v>179.46</v>
      </c>
      <c r="J48" s="95">
        <f t="shared" si="0"/>
        <v>-77.51</v>
      </c>
      <c r="K48" s="99">
        <f t="shared" si="1"/>
        <v>-0.03444582703759666</v>
      </c>
    </row>
    <row r="49" spans="1:11" ht="12.75" customHeight="1">
      <c r="A49" s="191"/>
      <c r="B49" s="98">
        <v>8</v>
      </c>
      <c r="C49" s="100">
        <v>8887.1</v>
      </c>
      <c r="D49" s="101">
        <v>567.45</v>
      </c>
      <c r="E49" s="101">
        <v>1.2</v>
      </c>
      <c r="F49" s="96"/>
      <c r="G49" s="96"/>
      <c r="H49" s="97"/>
      <c r="I49" s="98">
        <v>588.46</v>
      </c>
      <c r="J49" s="95">
        <f t="shared" si="0"/>
        <v>-21.00999999999999</v>
      </c>
      <c r="K49" s="99">
        <f t="shared" si="1"/>
        <v>-0.0023641007752810243</v>
      </c>
    </row>
    <row r="50" spans="1:11" ht="12.75" customHeight="1">
      <c r="A50" s="191"/>
      <c r="B50" s="98" t="s">
        <v>26</v>
      </c>
      <c r="C50" s="100">
        <v>2244.9</v>
      </c>
      <c r="D50" s="101">
        <v>183.75</v>
      </c>
      <c r="E50" s="98"/>
      <c r="F50" s="96"/>
      <c r="G50" s="100"/>
      <c r="H50" s="97"/>
      <c r="I50" s="98">
        <v>155.32</v>
      </c>
      <c r="J50" s="95">
        <f t="shared" si="0"/>
        <v>28.430000000000007</v>
      </c>
      <c r="K50" s="99">
        <f t="shared" si="1"/>
        <v>0.01266426121430799</v>
      </c>
    </row>
    <row r="51" spans="1:11" ht="12.75" customHeight="1">
      <c r="A51" s="191"/>
      <c r="B51" s="98" t="s">
        <v>27</v>
      </c>
      <c r="C51" s="100">
        <v>2280</v>
      </c>
      <c r="D51" s="104">
        <v>91.62</v>
      </c>
      <c r="E51" s="98"/>
      <c r="F51" s="96"/>
      <c r="G51" s="109"/>
      <c r="H51" s="97"/>
      <c r="I51" s="98">
        <v>99.71</v>
      </c>
      <c r="J51" s="95">
        <f t="shared" si="0"/>
        <v>-8.08999999999999</v>
      </c>
      <c r="K51" s="99">
        <f t="shared" si="1"/>
        <v>-0.003548245614035083</v>
      </c>
    </row>
    <row r="52" spans="1:11" ht="12.75" customHeight="1">
      <c r="A52" s="191"/>
      <c r="B52" s="98">
        <v>10</v>
      </c>
      <c r="C52" s="100">
        <v>8922.28</v>
      </c>
      <c r="D52" s="104">
        <v>594.09</v>
      </c>
      <c r="E52" s="101">
        <v>0.5</v>
      </c>
      <c r="F52" s="96"/>
      <c r="G52" s="96"/>
      <c r="H52" s="97"/>
      <c r="I52" s="98">
        <v>512.09</v>
      </c>
      <c r="J52" s="95">
        <f t="shared" si="0"/>
        <v>82</v>
      </c>
      <c r="K52" s="99">
        <f t="shared" si="1"/>
        <v>0.009190475976992428</v>
      </c>
    </row>
    <row r="53" spans="1:11" ht="12.75" customHeight="1">
      <c r="A53" s="191"/>
      <c r="B53" s="98" t="s">
        <v>28</v>
      </c>
      <c r="C53" s="100">
        <v>2293.8</v>
      </c>
      <c r="D53" s="104">
        <v>116.88</v>
      </c>
      <c r="E53" s="98"/>
      <c r="F53" s="96"/>
      <c r="G53" s="109"/>
      <c r="H53" s="97"/>
      <c r="I53" s="98">
        <v>142.39</v>
      </c>
      <c r="J53" s="95">
        <f t="shared" si="0"/>
        <v>-25.50999999999999</v>
      </c>
      <c r="K53" s="99">
        <f t="shared" si="1"/>
        <v>-0.01112128345976109</v>
      </c>
    </row>
    <row r="54" spans="1:11" ht="12.75" customHeight="1">
      <c r="A54" s="190"/>
      <c r="B54" s="98" t="s">
        <v>29</v>
      </c>
      <c r="C54" s="100">
        <v>2233.5</v>
      </c>
      <c r="D54" s="101">
        <v>146.75</v>
      </c>
      <c r="E54" s="98"/>
      <c r="F54" s="96"/>
      <c r="G54" s="96"/>
      <c r="H54" s="97"/>
      <c r="I54" s="98">
        <v>118.87</v>
      </c>
      <c r="J54" s="95">
        <f t="shared" si="0"/>
        <v>27.879999999999995</v>
      </c>
      <c r="K54" s="99">
        <f t="shared" si="1"/>
        <v>0.01248265054846653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v>16345.859999999995</v>
      </c>
      <c r="E55" s="113">
        <v>38.4</v>
      </c>
      <c r="F55" s="113">
        <f>SUM(F7:F54)</f>
        <v>0</v>
      </c>
      <c r="G55" s="114">
        <f>SUM(G53:G54)</f>
        <v>0</v>
      </c>
      <c r="H55" s="113">
        <f>SUM(H7:H54)</f>
        <v>0</v>
      </c>
      <c r="I55" s="113">
        <v>14643.38</v>
      </c>
      <c r="J55" s="113">
        <f>SUM(J7:J54)</f>
        <v>1702.4799999999996</v>
      </c>
      <c r="K55" s="115">
        <f>J55/C55</f>
        <v>0.005572622218451451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8">
    <mergeCell ref="A46:A54"/>
    <mergeCell ref="A55:B55"/>
    <mergeCell ref="K5:K6"/>
    <mergeCell ref="A7:A19"/>
    <mergeCell ref="A20:A27"/>
    <mergeCell ref="A28:A35"/>
    <mergeCell ref="A36:A43"/>
    <mergeCell ref="A44:A45"/>
    <mergeCell ref="A1:K1"/>
    <mergeCell ref="A3:J3"/>
    <mergeCell ref="A5:B6"/>
    <mergeCell ref="C5:C6"/>
    <mergeCell ref="D5:D6"/>
    <mergeCell ref="E5:E6"/>
    <mergeCell ref="F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0" sqref="P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V10" sqref="V10:W10"/>
    </sheetView>
  </sheetViews>
  <sheetFormatPr defaultColWidth="3.57421875" defaultRowHeight="15"/>
  <cols>
    <col min="1" max="1" width="3.421875" style="27" customWidth="1"/>
    <col min="2" max="2" width="5.28125" style="27" customWidth="1"/>
    <col min="3" max="3" width="9.8515625" style="27" customWidth="1"/>
    <col min="4" max="4" width="10.57421875" style="27" customWidth="1"/>
    <col min="5" max="5" width="6.28125" style="27" customWidth="1"/>
    <col min="6" max="6" width="4.57421875" style="27" hidden="1" customWidth="1"/>
    <col min="7" max="7" width="4.421875" style="27" hidden="1" customWidth="1"/>
    <col min="8" max="8" width="9.140625" style="27" hidden="1" customWidth="1"/>
    <col min="9" max="9" width="10.57421875" style="27" customWidth="1"/>
    <col min="10" max="10" width="10.28125" style="27" customWidth="1"/>
    <col min="11" max="11" width="11.421875" style="27" customWidth="1"/>
  </cols>
  <sheetData>
    <row r="1" spans="5:11" ht="15">
      <c r="E1" s="143"/>
      <c r="F1" s="143"/>
      <c r="G1" s="143"/>
      <c r="H1" s="143"/>
      <c r="I1" s="143"/>
      <c r="J1" s="143"/>
      <c r="K1" s="143"/>
    </row>
    <row r="2" spans="4:11" ht="15">
      <c r="D2" s="142"/>
      <c r="E2" s="142"/>
      <c r="F2" s="142"/>
      <c r="G2" s="142"/>
      <c r="H2" s="142"/>
      <c r="I2" s="142"/>
      <c r="J2" s="142"/>
      <c r="K2" s="142"/>
    </row>
    <row r="3" spans="1:11" ht="1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28"/>
    </row>
    <row r="4" spans="1:11" ht="15">
      <c r="A4" s="145" t="s">
        <v>43</v>
      </c>
      <c r="B4" s="145"/>
      <c r="C4" s="145"/>
      <c r="D4" s="145"/>
      <c r="E4" s="145"/>
      <c r="F4" s="145"/>
      <c r="G4" s="145"/>
      <c r="H4" s="145"/>
      <c r="I4" s="145"/>
      <c r="J4" s="145"/>
      <c r="K4" s="29"/>
    </row>
    <row r="5" spans="1:11" ht="25.5" customHeight="1">
      <c r="A5" s="153" t="s">
        <v>2</v>
      </c>
      <c r="B5" s="154"/>
      <c r="C5" s="146" t="s">
        <v>49</v>
      </c>
      <c r="D5" s="148" t="s">
        <v>48</v>
      </c>
      <c r="E5" s="149" t="s">
        <v>33</v>
      </c>
      <c r="F5" s="146" t="s">
        <v>4</v>
      </c>
      <c r="G5" s="146"/>
      <c r="H5" s="146" t="s">
        <v>5</v>
      </c>
      <c r="I5" s="146" t="s">
        <v>50</v>
      </c>
      <c r="J5" s="146" t="s">
        <v>6</v>
      </c>
      <c r="K5" s="146" t="s">
        <v>7</v>
      </c>
    </row>
    <row r="6" spans="1:11" ht="64.5" customHeight="1">
      <c r="A6" s="155"/>
      <c r="B6" s="156"/>
      <c r="C6" s="147"/>
      <c r="D6" s="148"/>
      <c r="E6" s="149"/>
      <c r="F6" s="126" t="s">
        <v>8</v>
      </c>
      <c r="G6" s="126" t="s">
        <v>9</v>
      </c>
      <c r="H6" s="146"/>
      <c r="I6" s="146"/>
      <c r="J6" s="146"/>
      <c r="K6" s="146"/>
    </row>
    <row r="7" spans="1:11" ht="14.25" customHeight="1">
      <c r="A7" s="152" t="s">
        <v>10</v>
      </c>
      <c r="B7" s="30">
        <v>1</v>
      </c>
      <c r="C7" s="31">
        <v>12388.8</v>
      </c>
      <c r="D7" s="32">
        <v>541.46</v>
      </c>
      <c r="E7" s="33"/>
      <c r="F7" s="33"/>
      <c r="G7" s="33"/>
      <c r="H7" s="40">
        <f>D7-F7-G7</f>
        <v>541.46</v>
      </c>
      <c r="I7" s="34">
        <v>556.54</v>
      </c>
      <c r="J7" s="32">
        <f aca="true" t="shared" si="0" ref="J7:J54">H7-I7</f>
        <v>-15.079999999999927</v>
      </c>
      <c r="K7" s="35">
        <f>J7/C7</f>
        <v>-0.0012172284644194698</v>
      </c>
    </row>
    <row r="8" spans="1:11" ht="15">
      <c r="A8" s="152"/>
      <c r="B8" s="34">
        <v>2</v>
      </c>
      <c r="C8" s="36">
        <v>7207.5</v>
      </c>
      <c r="D8" s="32">
        <v>404.5</v>
      </c>
      <c r="E8" s="34"/>
      <c r="F8" s="33"/>
      <c r="G8" s="33"/>
      <c r="H8" s="40">
        <f aca="true" t="shared" si="1" ref="H8:H54">D8-F8-G8</f>
        <v>404.5</v>
      </c>
      <c r="I8" s="34">
        <v>397.42</v>
      </c>
      <c r="J8" s="32">
        <f t="shared" si="0"/>
        <v>7.079999999999984</v>
      </c>
      <c r="K8" s="35">
        <f>J8/C8</f>
        <v>0.0009823100936524431</v>
      </c>
    </row>
    <row r="9" spans="1:11" ht="15">
      <c r="A9" s="152"/>
      <c r="B9" s="34">
        <v>3</v>
      </c>
      <c r="C9" s="36">
        <v>5560.6</v>
      </c>
      <c r="D9" s="32">
        <v>348.52</v>
      </c>
      <c r="E9" s="37">
        <v>1.2</v>
      </c>
      <c r="F9" s="33"/>
      <c r="G9" s="33"/>
      <c r="H9" s="40">
        <f t="shared" si="1"/>
        <v>348.52</v>
      </c>
      <c r="I9" s="34">
        <v>330.33</v>
      </c>
      <c r="J9" s="32">
        <f t="shared" si="0"/>
        <v>18.189999999999998</v>
      </c>
      <c r="K9" s="35">
        <f>J9/C9</f>
        <v>0.0032712297234111423</v>
      </c>
    </row>
    <row r="10" spans="1:11" ht="15">
      <c r="A10" s="152"/>
      <c r="B10" s="34">
        <v>4</v>
      </c>
      <c r="C10" s="36">
        <v>4607</v>
      </c>
      <c r="D10" s="32">
        <v>188.33</v>
      </c>
      <c r="E10" s="34"/>
      <c r="F10" s="33"/>
      <c r="G10" s="33"/>
      <c r="H10" s="40">
        <f t="shared" si="1"/>
        <v>188.33</v>
      </c>
      <c r="I10" s="34">
        <v>191.53</v>
      </c>
      <c r="J10" s="32">
        <f t="shared" si="0"/>
        <v>-3.1999999999999886</v>
      </c>
      <c r="K10" s="35">
        <f>J10/C10</f>
        <v>-0.0006945951812459277</v>
      </c>
    </row>
    <row r="11" spans="1:11" ht="15">
      <c r="A11" s="152"/>
      <c r="B11" s="34">
        <v>5</v>
      </c>
      <c r="C11" s="36">
        <v>19301.4</v>
      </c>
      <c r="D11" s="32">
        <v>1098.4</v>
      </c>
      <c r="E11" s="37">
        <v>9</v>
      </c>
      <c r="F11" s="33"/>
      <c r="G11" s="33"/>
      <c r="H11" s="40">
        <f t="shared" si="1"/>
        <v>1098.4</v>
      </c>
      <c r="I11" s="34">
        <v>809.33</v>
      </c>
      <c r="J11" s="32">
        <f t="shared" si="0"/>
        <v>289.07000000000005</v>
      </c>
      <c r="K11" s="35">
        <f aca="true" t="shared" si="2" ref="K11:K24">J11/C11</f>
        <v>0.014976633819308445</v>
      </c>
    </row>
    <row r="12" spans="1:11" ht="15">
      <c r="A12" s="152"/>
      <c r="B12" s="38" t="s">
        <v>11</v>
      </c>
      <c r="C12" s="36">
        <v>11272.2</v>
      </c>
      <c r="D12" s="37">
        <v>679.93</v>
      </c>
      <c r="E12" s="37">
        <v>4.3</v>
      </c>
      <c r="F12" s="38"/>
      <c r="G12" s="38"/>
      <c r="H12" s="40">
        <f t="shared" si="1"/>
        <v>679.93</v>
      </c>
      <c r="I12" s="34">
        <v>568.64</v>
      </c>
      <c r="J12" s="32">
        <f t="shared" si="0"/>
        <v>111.28999999999996</v>
      </c>
      <c r="K12" s="39">
        <f t="shared" si="2"/>
        <v>0.009872961799826116</v>
      </c>
    </row>
    <row r="13" spans="1:11" ht="15">
      <c r="A13" s="152"/>
      <c r="B13" s="34">
        <v>6</v>
      </c>
      <c r="C13" s="36">
        <v>4592.5</v>
      </c>
      <c r="D13" s="37">
        <v>199.33</v>
      </c>
      <c r="E13" s="34"/>
      <c r="F13" s="33"/>
      <c r="G13" s="33"/>
      <c r="H13" s="40">
        <f t="shared" si="1"/>
        <v>199.33</v>
      </c>
      <c r="I13" s="34">
        <v>197.7</v>
      </c>
      <c r="J13" s="32">
        <f t="shared" si="0"/>
        <v>1.6300000000000239</v>
      </c>
      <c r="K13" s="35">
        <f t="shared" si="2"/>
        <v>0.0003549265106151386</v>
      </c>
    </row>
    <row r="14" spans="1:11" ht="15">
      <c r="A14" s="152"/>
      <c r="B14" s="34" t="s">
        <v>12</v>
      </c>
      <c r="C14" s="36">
        <v>4608.3</v>
      </c>
      <c r="D14" s="37">
        <v>221.65</v>
      </c>
      <c r="E14" s="34"/>
      <c r="F14" s="33"/>
      <c r="G14" s="33"/>
      <c r="H14" s="40">
        <f t="shared" si="1"/>
        <v>221.65</v>
      </c>
      <c r="I14" s="34">
        <v>200.62</v>
      </c>
      <c r="J14" s="32">
        <f t="shared" si="0"/>
        <v>21.03</v>
      </c>
      <c r="K14" s="35">
        <f t="shared" si="2"/>
        <v>0.004563504980144522</v>
      </c>
    </row>
    <row r="15" spans="1:11" ht="15">
      <c r="A15" s="152"/>
      <c r="B15" s="34">
        <v>7</v>
      </c>
      <c r="C15" s="36">
        <v>9561.9</v>
      </c>
      <c r="D15" s="37">
        <v>499.07</v>
      </c>
      <c r="E15" s="37">
        <v>0.4</v>
      </c>
      <c r="F15" s="33"/>
      <c r="G15" s="33"/>
      <c r="H15" s="40">
        <f t="shared" si="1"/>
        <v>499.07</v>
      </c>
      <c r="I15" s="34">
        <v>424.7</v>
      </c>
      <c r="J15" s="32">
        <f t="shared" si="0"/>
        <v>74.37</v>
      </c>
      <c r="K15" s="35">
        <f t="shared" si="2"/>
        <v>0.007777742917202649</v>
      </c>
    </row>
    <row r="16" spans="1:11" ht="15">
      <c r="A16" s="152"/>
      <c r="B16" s="34">
        <v>8</v>
      </c>
      <c r="C16" s="36">
        <v>4573.6</v>
      </c>
      <c r="D16" s="37">
        <v>273.48</v>
      </c>
      <c r="E16" s="34"/>
      <c r="F16" s="33"/>
      <c r="G16" s="40"/>
      <c r="H16" s="40">
        <f t="shared" si="1"/>
        <v>273.48</v>
      </c>
      <c r="I16" s="34">
        <v>221.61</v>
      </c>
      <c r="J16" s="32">
        <f t="shared" si="0"/>
        <v>51.870000000000005</v>
      </c>
      <c r="K16" s="35">
        <f t="shared" si="2"/>
        <v>0.01134117544166521</v>
      </c>
    </row>
    <row r="17" spans="1:11" ht="15">
      <c r="A17" s="152"/>
      <c r="B17" s="34">
        <v>9</v>
      </c>
      <c r="C17" s="36">
        <v>4877.3</v>
      </c>
      <c r="D17" s="37">
        <v>238.39</v>
      </c>
      <c r="E17" s="34"/>
      <c r="F17" s="33"/>
      <c r="G17" s="33"/>
      <c r="H17" s="40">
        <f t="shared" si="1"/>
        <v>238.39</v>
      </c>
      <c r="I17" s="34">
        <v>252.99</v>
      </c>
      <c r="J17" s="32">
        <f t="shared" si="0"/>
        <v>-14.600000000000023</v>
      </c>
      <c r="K17" s="35">
        <f t="shared" si="2"/>
        <v>-0.0029934594960326455</v>
      </c>
    </row>
    <row r="18" spans="1:11" ht="15">
      <c r="A18" s="152"/>
      <c r="B18" s="34">
        <v>10</v>
      </c>
      <c r="C18" s="36">
        <v>4550.5</v>
      </c>
      <c r="D18" s="37">
        <v>239.43</v>
      </c>
      <c r="E18" s="34"/>
      <c r="F18" s="33"/>
      <c r="G18" s="33"/>
      <c r="H18" s="40">
        <f t="shared" si="1"/>
        <v>239.43</v>
      </c>
      <c r="I18" s="34">
        <v>196.31</v>
      </c>
      <c r="J18" s="32">
        <f t="shared" si="0"/>
        <v>43.120000000000005</v>
      </c>
      <c r="K18" s="35">
        <f t="shared" si="2"/>
        <v>0.009475881771233931</v>
      </c>
    </row>
    <row r="19" spans="1:11" ht="15">
      <c r="A19" s="152"/>
      <c r="B19" s="34">
        <v>12</v>
      </c>
      <c r="C19" s="36">
        <v>10282.3</v>
      </c>
      <c r="D19" s="41">
        <v>625.86</v>
      </c>
      <c r="E19" s="34"/>
      <c r="F19" s="33"/>
      <c r="G19" s="42"/>
      <c r="H19" s="40">
        <f t="shared" si="1"/>
        <v>625.86</v>
      </c>
      <c r="I19" s="34">
        <v>450.36</v>
      </c>
      <c r="J19" s="32">
        <f t="shared" si="0"/>
        <v>175.5</v>
      </c>
      <c r="K19" s="35">
        <f t="shared" si="2"/>
        <v>0.017068165682775256</v>
      </c>
    </row>
    <row r="20" spans="1:11" ht="13.5" customHeight="1">
      <c r="A20" s="152" t="s">
        <v>13</v>
      </c>
      <c r="B20" s="34">
        <v>2</v>
      </c>
      <c r="C20" s="36">
        <v>3804.5</v>
      </c>
      <c r="D20" s="41">
        <v>232</v>
      </c>
      <c r="E20" s="34"/>
      <c r="F20" s="33"/>
      <c r="G20" s="33"/>
      <c r="H20" s="40">
        <f t="shared" si="1"/>
        <v>232</v>
      </c>
      <c r="I20" s="34">
        <v>160.99</v>
      </c>
      <c r="J20" s="32">
        <f t="shared" si="0"/>
        <v>71.00999999999999</v>
      </c>
      <c r="K20" s="35">
        <f t="shared" si="2"/>
        <v>0.018664739124720723</v>
      </c>
    </row>
    <row r="21" spans="1:11" ht="15">
      <c r="A21" s="152"/>
      <c r="B21" s="34" t="s">
        <v>14</v>
      </c>
      <c r="C21" s="36">
        <v>8309.8</v>
      </c>
      <c r="D21" s="41">
        <v>435.99</v>
      </c>
      <c r="E21" s="34"/>
      <c r="F21" s="33"/>
      <c r="G21" s="33"/>
      <c r="H21" s="40">
        <f t="shared" si="1"/>
        <v>435.99</v>
      </c>
      <c r="I21" s="34">
        <v>305.48</v>
      </c>
      <c r="J21" s="32">
        <f t="shared" si="0"/>
        <v>130.51</v>
      </c>
      <c r="K21" s="35">
        <f t="shared" si="2"/>
        <v>0.015705552480204096</v>
      </c>
    </row>
    <row r="22" spans="1:11" ht="15">
      <c r="A22" s="152"/>
      <c r="B22" s="34">
        <v>4</v>
      </c>
      <c r="C22" s="36">
        <v>16618.4</v>
      </c>
      <c r="D22" s="41">
        <v>926.52</v>
      </c>
      <c r="E22" s="34">
        <v>1.8</v>
      </c>
      <c r="F22" s="33"/>
      <c r="G22" s="33"/>
      <c r="H22" s="40">
        <f t="shared" si="1"/>
        <v>926.52</v>
      </c>
      <c r="I22" s="34">
        <v>743.99</v>
      </c>
      <c r="J22" s="32">
        <f t="shared" si="0"/>
        <v>182.52999999999997</v>
      </c>
      <c r="K22" s="35">
        <f t="shared" si="2"/>
        <v>0.010983608530303756</v>
      </c>
    </row>
    <row r="23" spans="1:11" ht="15">
      <c r="A23" s="152"/>
      <c r="B23" s="34">
        <v>6</v>
      </c>
      <c r="C23" s="36">
        <v>4240.4</v>
      </c>
      <c r="D23" s="41">
        <v>244.74</v>
      </c>
      <c r="E23" s="34"/>
      <c r="F23" s="33"/>
      <c r="G23" s="33"/>
      <c r="H23" s="40">
        <f t="shared" si="1"/>
        <v>244.74</v>
      </c>
      <c r="I23" s="34">
        <v>206.84</v>
      </c>
      <c r="J23" s="32">
        <f t="shared" si="0"/>
        <v>37.900000000000006</v>
      </c>
      <c r="K23" s="35">
        <f t="shared" si="2"/>
        <v>0.00893783605320253</v>
      </c>
    </row>
    <row r="24" spans="1:11" ht="15">
      <c r="A24" s="152"/>
      <c r="B24" s="34">
        <v>8</v>
      </c>
      <c r="C24" s="36">
        <v>4289.7</v>
      </c>
      <c r="D24" s="37">
        <v>275.26</v>
      </c>
      <c r="E24" s="34"/>
      <c r="F24" s="33"/>
      <c r="G24" s="33"/>
      <c r="H24" s="40">
        <f t="shared" si="1"/>
        <v>275.26</v>
      </c>
      <c r="I24" s="34">
        <v>251.99</v>
      </c>
      <c r="J24" s="32">
        <f t="shared" si="0"/>
        <v>23.269999999999982</v>
      </c>
      <c r="K24" s="35">
        <f t="shared" si="2"/>
        <v>0.00542462176842203</v>
      </c>
    </row>
    <row r="25" spans="1:11" ht="15">
      <c r="A25" s="152"/>
      <c r="B25" s="34" t="s">
        <v>15</v>
      </c>
      <c r="C25" s="34">
        <v>8879.7</v>
      </c>
      <c r="D25" s="37">
        <v>730.59</v>
      </c>
      <c r="E25" s="34"/>
      <c r="F25" s="33"/>
      <c r="G25" s="33"/>
      <c r="H25" s="40">
        <f t="shared" si="1"/>
        <v>730.59</v>
      </c>
      <c r="I25" s="34">
        <v>476.49</v>
      </c>
      <c r="J25" s="32">
        <f t="shared" si="0"/>
        <v>254.10000000000002</v>
      </c>
      <c r="K25" s="43">
        <f>J25/8879.7</f>
        <v>0.028615831615932973</v>
      </c>
    </row>
    <row r="26" spans="1:11" ht="15">
      <c r="A26" s="152"/>
      <c r="B26" s="44" t="s">
        <v>16</v>
      </c>
      <c r="C26" s="120">
        <v>8873.4</v>
      </c>
      <c r="D26" s="37">
        <v>677.81</v>
      </c>
      <c r="E26" s="34">
        <v>2</v>
      </c>
      <c r="F26" s="33"/>
      <c r="G26" s="33"/>
      <c r="H26" s="40">
        <f t="shared" si="1"/>
        <v>677.81</v>
      </c>
      <c r="I26" s="37">
        <v>446.4</v>
      </c>
      <c r="J26" s="32">
        <f t="shared" si="0"/>
        <v>231.40999999999997</v>
      </c>
      <c r="K26" s="35">
        <f>J26/8873.4</f>
        <v>0.02607906777559898</v>
      </c>
    </row>
    <row r="27" spans="1:11" ht="15">
      <c r="A27" s="152"/>
      <c r="B27" s="34">
        <v>10</v>
      </c>
      <c r="C27" s="36">
        <v>6245.6</v>
      </c>
      <c r="D27" s="37">
        <v>339.64</v>
      </c>
      <c r="E27" s="34"/>
      <c r="F27" s="33"/>
      <c r="G27" s="33"/>
      <c r="H27" s="40">
        <f t="shared" si="1"/>
        <v>339.64</v>
      </c>
      <c r="I27" s="34">
        <v>243.22</v>
      </c>
      <c r="J27" s="32">
        <f t="shared" si="0"/>
        <v>96.41999999999999</v>
      </c>
      <c r="K27" s="35">
        <f aca="true" t="shared" si="3" ref="K27:K53">J27/C27</f>
        <v>0.015438068400153705</v>
      </c>
    </row>
    <row r="28" spans="1:11" ht="13.5" customHeight="1">
      <c r="A28" s="152" t="s">
        <v>17</v>
      </c>
      <c r="B28" s="34">
        <v>4</v>
      </c>
      <c r="C28" s="36">
        <v>6511</v>
      </c>
      <c r="D28" s="37">
        <v>398.3</v>
      </c>
      <c r="E28" s="34"/>
      <c r="F28" s="33"/>
      <c r="G28" s="33"/>
      <c r="H28" s="40">
        <f t="shared" si="1"/>
        <v>398.3</v>
      </c>
      <c r="I28" s="34">
        <v>292.97</v>
      </c>
      <c r="J28" s="32">
        <f t="shared" si="0"/>
        <v>105.32999999999998</v>
      </c>
      <c r="K28" s="35">
        <f t="shared" si="3"/>
        <v>0.016177238519428656</v>
      </c>
    </row>
    <row r="29" spans="1:11" ht="15">
      <c r="A29" s="152"/>
      <c r="B29" s="34">
        <v>5</v>
      </c>
      <c r="C29" s="36">
        <v>8295.8</v>
      </c>
      <c r="D29" s="41">
        <v>453.51</v>
      </c>
      <c r="E29" s="34"/>
      <c r="F29" s="45"/>
      <c r="G29" s="45"/>
      <c r="H29" s="40">
        <f t="shared" si="1"/>
        <v>453.51</v>
      </c>
      <c r="I29" s="46">
        <v>320.62</v>
      </c>
      <c r="J29" s="32">
        <f t="shared" si="0"/>
        <v>132.89</v>
      </c>
      <c r="K29" s="35">
        <f t="shared" si="3"/>
        <v>0.016018949347862774</v>
      </c>
    </row>
    <row r="30" spans="1:11" ht="15">
      <c r="A30" s="152"/>
      <c r="B30" s="34">
        <v>6</v>
      </c>
      <c r="C30" s="36">
        <v>5986</v>
      </c>
      <c r="D30" s="37">
        <v>362.94</v>
      </c>
      <c r="E30" s="34"/>
      <c r="F30" s="33"/>
      <c r="G30" s="33"/>
      <c r="H30" s="40">
        <f t="shared" si="1"/>
        <v>362.94</v>
      </c>
      <c r="I30" s="34">
        <v>305.24</v>
      </c>
      <c r="J30" s="32">
        <f t="shared" si="0"/>
        <v>57.69999999999999</v>
      </c>
      <c r="K30" s="35">
        <f t="shared" si="3"/>
        <v>0.009639158035415969</v>
      </c>
    </row>
    <row r="31" spans="1:11" ht="15">
      <c r="A31" s="152"/>
      <c r="B31" s="34">
        <v>8</v>
      </c>
      <c r="C31" s="36">
        <v>2108.2</v>
      </c>
      <c r="D31" s="37">
        <v>122.99</v>
      </c>
      <c r="E31" s="34"/>
      <c r="F31" s="33"/>
      <c r="G31" s="33"/>
      <c r="H31" s="40">
        <f t="shared" si="1"/>
        <v>122.99</v>
      </c>
      <c r="I31" s="34">
        <v>78.72</v>
      </c>
      <c r="J31" s="32">
        <f t="shared" si="0"/>
        <v>44.269999999999996</v>
      </c>
      <c r="K31" s="35">
        <f t="shared" si="3"/>
        <v>0.020998956455744237</v>
      </c>
    </row>
    <row r="32" spans="1:11" ht="15">
      <c r="A32" s="152"/>
      <c r="B32" s="34">
        <v>9</v>
      </c>
      <c r="C32" s="36">
        <v>9889</v>
      </c>
      <c r="D32" s="37">
        <v>618.47</v>
      </c>
      <c r="E32" s="34"/>
      <c r="F32" s="33">
        <v>1.41</v>
      </c>
      <c r="G32" s="33">
        <v>1.41</v>
      </c>
      <c r="H32" s="40">
        <f t="shared" si="1"/>
        <v>615.6500000000001</v>
      </c>
      <c r="I32" s="34">
        <v>405.89</v>
      </c>
      <c r="J32" s="32">
        <f t="shared" si="0"/>
        <v>209.7600000000001</v>
      </c>
      <c r="K32" s="35">
        <f t="shared" si="3"/>
        <v>0.021211447062392568</v>
      </c>
    </row>
    <row r="33" spans="1:11" ht="15">
      <c r="A33" s="152"/>
      <c r="B33" s="34">
        <v>12</v>
      </c>
      <c r="C33" s="36">
        <v>6454.5</v>
      </c>
      <c r="D33" s="37">
        <v>422.21</v>
      </c>
      <c r="E33" s="37">
        <v>6.5</v>
      </c>
      <c r="F33" s="33"/>
      <c r="G33" s="33"/>
      <c r="H33" s="40">
        <f t="shared" si="1"/>
        <v>422.21</v>
      </c>
      <c r="I33" s="37">
        <v>297.69</v>
      </c>
      <c r="J33" s="32">
        <f t="shared" si="0"/>
        <v>124.51999999999998</v>
      </c>
      <c r="K33" s="35">
        <f t="shared" si="3"/>
        <v>0.019291966844836934</v>
      </c>
    </row>
    <row r="34" spans="1:11" ht="15">
      <c r="A34" s="152"/>
      <c r="B34" s="34">
        <v>14</v>
      </c>
      <c r="C34" s="36">
        <v>5285.8</v>
      </c>
      <c r="D34" s="37">
        <v>312.73</v>
      </c>
      <c r="E34" s="34"/>
      <c r="F34" s="33"/>
      <c r="G34" s="33"/>
      <c r="H34" s="40">
        <f t="shared" si="1"/>
        <v>312.73</v>
      </c>
      <c r="I34" s="37">
        <v>240.26</v>
      </c>
      <c r="J34" s="32">
        <f t="shared" si="0"/>
        <v>72.47000000000003</v>
      </c>
      <c r="K34" s="35">
        <f t="shared" si="3"/>
        <v>0.013710318211056042</v>
      </c>
    </row>
    <row r="35" spans="1:11" ht="15">
      <c r="A35" s="152"/>
      <c r="B35" s="34">
        <v>22</v>
      </c>
      <c r="C35" s="36">
        <v>5854.4</v>
      </c>
      <c r="D35" s="37">
        <v>369.85</v>
      </c>
      <c r="E35" s="34"/>
      <c r="F35" s="33"/>
      <c r="G35" s="33">
        <v>1.96</v>
      </c>
      <c r="H35" s="40">
        <f t="shared" si="1"/>
        <v>367.89000000000004</v>
      </c>
      <c r="I35" s="34">
        <v>259.74</v>
      </c>
      <c r="J35" s="32">
        <f t="shared" si="0"/>
        <v>108.15000000000003</v>
      </c>
      <c r="K35" s="35">
        <f t="shared" si="3"/>
        <v>0.01847328505056027</v>
      </c>
    </row>
    <row r="36" spans="1:11" ht="13.5" customHeight="1">
      <c r="A36" s="152" t="s">
        <v>18</v>
      </c>
      <c r="B36" s="34" t="s">
        <v>19</v>
      </c>
      <c r="C36" s="36">
        <v>16008</v>
      </c>
      <c r="D36" s="37">
        <v>1079.66</v>
      </c>
      <c r="E36" s="37">
        <v>4.8</v>
      </c>
      <c r="F36" s="33"/>
      <c r="G36" s="33"/>
      <c r="H36" s="40">
        <f t="shared" si="1"/>
        <v>1079.66</v>
      </c>
      <c r="I36" s="37">
        <v>751.97</v>
      </c>
      <c r="J36" s="32">
        <f t="shared" si="0"/>
        <v>327.69000000000005</v>
      </c>
      <c r="K36" s="35">
        <f t="shared" si="3"/>
        <v>0.020470389805097456</v>
      </c>
    </row>
    <row r="37" spans="1:11" ht="15">
      <c r="A37" s="152"/>
      <c r="B37" s="34" t="s">
        <v>20</v>
      </c>
      <c r="C37" s="36">
        <v>5223</v>
      </c>
      <c r="D37" s="37">
        <v>285.46</v>
      </c>
      <c r="E37" s="37">
        <v>2</v>
      </c>
      <c r="F37" s="33"/>
      <c r="G37" s="33"/>
      <c r="H37" s="40">
        <f t="shared" si="1"/>
        <v>285.46</v>
      </c>
      <c r="I37" s="34">
        <v>232.43</v>
      </c>
      <c r="J37" s="32">
        <f t="shared" si="0"/>
        <v>53.02999999999997</v>
      </c>
      <c r="K37" s="35">
        <f t="shared" si="3"/>
        <v>0.010153168677005548</v>
      </c>
    </row>
    <row r="38" spans="1:11" ht="15">
      <c r="A38" s="152"/>
      <c r="B38" s="34" t="s">
        <v>21</v>
      </c>
      <c r="C38" s="36">
        <v>3843.5</v>
      </c>
      <c r="D38" s="37">
        <v>231.85</v>
      </c>
      <c r="E38" s="34"/>
      <c r="F38" s="33"/>
      <c r="G38" s="33"/>
      <c r="H38" s="40">
        <f t="shared" si="1"/>
        <v>231.85</v>
      </c>
      <c r="I38" s="34">
        <v>178.1</v>
      </c>
      <c r="J38" s="32">
        <f t="shared" si="0"/>
        <v>53.75</v>
      </c>
      <c r="K38" s="35">
        <f t="shared" si="3"/>
        <v>0.013984649408091583</v>
      </c>
    </row>
    <row r="39" spans="1:11" ht="15">
      <c r="A39" s="152"/>
      <c r="B39" s="34" t="s">
        <v>22</v>
      </c>
      <c r="C39" s="36">
        <v>1281.2</v>
      </c>
      <c r="D39" s="37">
        <v>68.78</v>
      </c>
      <c r="E39" s="34"/>
      <c r="F39" s="33"/>
      <c r="G39" s="33"/>
      <c r="H39" s="40">
        <f t="shared" si="1"/>
        <v>68.78</v>
      </c>
      <c r="I39" s="37">
        <v>69.8</v>
      </c>
      <c r="J39" s="32">
        <f t="shared" si="0"/>
        <v>-1.019999999999996</v>
      </c>
      <c r="K39" s="35">
        <f t="shared" si="3"/>
        <v>-0.000796128629409925</v>
      </c>
    </row>
    <row r="40" spans="1:11" ht="15">
      <c r="A40" s="152"/>
      <c r="B40" s="34">
        <v>7</v>
      </c>
      <c r="C40" s="36">
        <v>8117.5</v>
      </c>
      <c r="D40" s="37">
        <v>453.12</v>
      </c>
      <c r="E40" s="37">
        <v>0.3</v>
      </c>
      <c r="F40" s="33"/>
      <c r="G40" s="33"/>
      <c r="H40" s="40">
        <f t="shared" si="1"/>
        <v>453.12</v>
      </c>
      <c r="I40" s="34">
        <v>299.46</v>
      </c>
      <c r="J40" s="32">
        <f t="shared" si="0"/>
        <v>153.66000000000003</v>
      </c>
      <c r="K40" s="35">
        <f t="shared" si="3"/>
        <v>0.01892947336002464</v>
      </c>
    </row>
    <row r="41" spans="1:11" ht="15">
      <c r="A41" s="152"/>
      <c r="B41" s="34">
        <v>11</v>
      </c>
      <c r="C41" s="36">
        <v>1945.5</v>
      </c>
      <c r="D41" s="37">
        <v>143.23</v>
      </c>
      <c r="E41" s="34"/>
      <c r="F41" s="33"/>
      <c r="G41" s="33"/>
      <c r="H41" s="40">
        <f t="shared" si="1"/>
        <v>143.23</v>
      </c>
      <c r="I41" s="34">
        <v>85.9</v>
      </c>
      <c r="J41" s="32">
        <f t="shared" si="0"/>
        <v>57.329999999999984</v>
      </c>
      <c r="K41" s="35">
        <f t="shared" si="3"/>
        <v>0.029468003084040083</v>
      </c>
    </row>
    <row r="42" spans="1:11" ht="15">
      <c r="A42" s="152"/>
      <c r="B42" s="34">
        <v>13</v>
      </c>
      <c r="C42" s="36">
        <v>1268.6</v>
      </c>
      <c r="D42" s="37">
        <v>75.17</v>
      </c>
      <c r="E42" s="34"/>
      <c r="F42" s="33"/>
      <c r="G42" s="33"/>
      <c r="H42" s="40">
        <f t="shared" si="1"/>
        <v>75.17</v>
      </c>
      <c r="I42" s="34">
        <v>68.7</v>
      </c>
      <c r="J42" s="32">
        <f t="shared" si="0"/>
        <v>6.469999999999999</v>
      </c>
      <c r="K42" s="35">
        <f t="shared" si="3"/>
        <v>0.005100110357874822</v>
      </c>
    </row>
    <row r="43" spans="1:11" ht="15">
      <c r="A43" s="152"/>
      <c r="B43" s="34">
        <v>17</v>
      </c>
      <c r="C43" s="36">
        <v>5864.3</v>
      </c>
      <c r="D43" s="37">
        <v>348.43</v>
      </c>
      <c r="E43" s="34"/>
      <c r="F43" s="33"/>
      <c r="G43" s="33"/>
      <c r="H43" s="40">
        <f t="shared" si="1"/>
        <v>348.43</v>
      </c>
      <c r="I43" s="37">
        <v>277.04</v>
      </c>
      <c r="J43" s="32">
        <f t="shared" si="0"/>
        <v>71.38999999999999</v>
      </c>
      <c r="K43" s="35">
        <f t="shared" si="3"/>
        <v>0.012173660965503126</v>
      </c>
    </row>
    <row r="44" spans="1:11" ht="13.5" customHeight="1">
      <c r="A44" s="150" t="s">
        <v>23</v>
      </c>
      <c r="B44" s="34">
        <v>4</v>
      </c>
      <c r="C44" s="36">
        <v>3366.7</v>
      </c>
      <c r="D44" s="37">
        <v>188.35</v>
      </c>
      <c r="E44" s="34"/>
      <c r="F44" s="33"/>
      <c r="G44" s="33"/>
      <c r="H44" s="40">
        <f t="shared" si="1"/>
        <v>188.35</v>
      </c>
      <c r="I44" s="34">
        <v>143.06</v>
      </c>
      <c r="J44" s="32">
        <f t="shared" si="0"/>
        <v>45.28999999999999</v>
      </c>
      <c r="K44" s="35">
        <f t="shared" si="3"/>
        <v>0.013452342056019246</v>
      </c>
    </row>
    <row r="45" spans="1:11" ht="15">
      <c r="A45" s="150"/>
      <c r="B45" s="34">
        <v>10</v>
      </c>
      <c r="C45" s="36">
        <v>3254.6</v>
      </c>
      <c r="D45" s="37">
        <v>157.66</v>
      </c>
      <c r="E45" s="34"/>
      <c r="F45" s="33"/>
      <c r="G45" s="33"/>
      <c r="H45" s="40">
        <f t="shared" si="1"/>
        <v>157.66</v>
      </c>
      <c r="I45" s="34">
        <v>141.31</v>
      </c>
      <c r="J45" s="32">
        <f t="shared" si="0"/>
        <v>16.349999999999994</v>
      </c>
      <c r="K45" s="35">
        <f t="shared" si="3"/>
        <v>0.0050236588213605346</v>
      </c>
    </row>
    <row r="46" spans="1:11" ht="13.5" customHeight="1">
      <c r="A46" s="150" t="s">
        <v>24</v>
      </c>
      <c r="B46" s="34">
        <v>6</v>
      </c>
      <c r="C46" s="36">
        <v>8885.1</v>
      </c>
      <c r="D46" s="41">
        <v>630.47</v>
      </c>
      <c r="E46" s="34"/>
      <c r="F46" s="33"/>
      <c r="G46" s="33"/>
      <c r="H46" s="40">
        <f t="shared" si="1"/>
        <v>630.47</v>
      </c>
      <c r="I46" s="34">
        <v>454.24</v>
      </c>
      <c r="J46" s="32">
        <f t="shared" si="0"/>
        <v>176.23000000000002</v>
      </c>
      <c r="K46" s="35">
        <f t="shared" si="3"/>
        <v>0.019834329382899463</v>
      </c>
    </row>
    <row r="47" spans="1:11" ht="15">
      <c r="A47" s="150"/>
      <c r="B47" s="34" t="s">
        <v>12</v>
      </c>
      <c r="C47" s="36">
        <v>2307.7</v>
      </c>
      <c r="D47" s="37">
        <v>136.61</v>
      </c>
      <c r="E47" s="37"/>
      <c r="F47" s="33"/>
      <c r="G47" s="33"/>
      <c r="H47" s="40">
        <f t="shared" si="1"/>
        <v>136.61</v>
      </c>
      <c r="I47" s="34">
        <v>100.53</v>
      </c>
      <c r="J47" s="32">
        <f t="shared" si="0"/>
        <v>36.08000000000001</v>
      </c>
      <c r="K47" s="35">
        <f t="shared" si="3"/>
        <v>0.015634614551284835</v>
      </c>
    </row>
    <row r="48" spans="1:11" ht="15">
      <c r="A48" s="150"/>
      <c r="B48" s="34" t="s">
        <v>25</v>
      </c>
      <c r="C48" s="36">
        <v>2250.2</v>
      </c>
      <c r="D48" s="41">
        <v>158.68</v>
      </c>
      <c r="E48" s="34"/>
      <c r="F48" s="33"/>
      <c r="G48" s="33"/>
      <c r="H48" s="40">
        <f t="shared" si="1"/>
        <v>158.68</v>
      </c>
      <c r="I48" s="34">
        <v>104.5</v>
      </c>
      <c r="J48" s="32">
        <f t="shared" si="0"/>
        <v>54.18000000000001</v>
      </c>
      <c r="K48" s="47">
        <f t="shared" si="3"/>
        <v>0.02407785974580038</v>
      </c>
    </row>
    <row r="49" spans="1:11" ht="15">
      <c r="A49" s="150"/>
      <c r="B49" s="34">
        <v>8</v>
      </c>
      <c r="C49" s="36">
        <v>8887.1</v>
      </c>
      <c r="D49" s="37">
        <v>659.62</v>
      </c>
      <c r="E49" s="37">
        <v>1</v>
      </c>
      <c r="F49" s="33"/>
      <c r="G49" s="33"/>
      <c r="H49" s="40">
        <f t="shared" si="1"/>
        <v>659.62</v>
      </c>
      <c r="I49" s="34">
        <v>550.48</v>
      </c>
      <c r="J49" s="32">
        <f t="shared" si="0"/>
        <v>109.13999999999999</v>
      </c>
      <c r="K49" s="47">
        <f t="shared" si="3"/>
        <v>0.012280721495200908</v>
      </c>
    </row>
    <row r="50" spans="1:11" ht="15">
      <c r="A50" s="150"/>
      <c r="B50" s="34" t="s">
        <v>26</v>
      </c>
      <c r="C50" s="36">
        <v>2244.9</v>
      </c>
      <c r="D50" s="37">
        <v>183.98</v>
      </c>
      <c r="E50" s="34"/>
      <c r="F50" s="33"/>
      <c r="G50" s="36"/>
      <c r="H50" s="40">
        <f t="shared" si="1"/>
        <v>183.98</v>
      </c>
      <c r="I50" s="34">
        <v>137.99</v>
      </c>
      <c r="J50" s="32">
        <f t="shared" si="0"/>
        <v>45.98999999999998</v>
      </c>
      <c r="K50" s="47">
        <f t="shared" si="3"/>
        <v>0.02048643592142188</v>
      </c>
    </row>
    <row r="51" spans="1:11" ht="15">
      <c r="A51" s="150"/>
      <c r="B51" s="34" t="s">
        <v>27</v>
      </c>
      <c r="C51" s="36">
        <v>2280</v>
      </c>
      <c r="D51" s="41">
        <v>150.78</v>
      </c>
      <c r="E51" s="34"/>
      <c r="F51" s="33"/>
      <c r="G51" s="45"/>
      <c r="H51" s="40">
        <f t="shared" si="1"/>
        <v>150.78</v>
      </c>
      <c r="I51" s="34">
        <v>93.72</v>
      </c>
      <c r="J51" s="32">
        <f t="shared" si="0"/>
        <v>57.06</v>
      </c>
      <c r="K51" s="35">
        <f t="shared" si="3"/>
        <v>0.025026315789473685</v>
      </c>
    </row>
    <row r="52" spans="1:11" ht="15">
      <c r="A52" s="150"/>
      <c r="B52" s="34">
        <v>10</v>
      </c>
      <c r="C52" s="36">
        <v>8922.28</v>
      </c>
      <c r="D52" s="41">
        <v>744.39</v>
      </c>
      <c r="E52" s="37"/>
      <c r="F52" s="33"/>
      <c r="G52" s="33"/>
      <c r="H52" s="40">
        <f t="shared" si="1"/>
        <v>744.39</v>
      </c>
      <c r="I52" s="34">
        <v>564.94</v>
      </c>
      <c r="J52" s="32">
        <f t="shared" si="0"/>
        <v>179.44999999999993</v>
      </c>
      <c r="K52" s="35">
        <f>J52/C52</f>
        <v>0.020112572122820613</v>
      </c>
    </row>
    <row r="53" spans="1:11" ht="15">
      <c r="A53" s="150"/>
      <c r="B53" s="34" t="s">
        <v>28</v>
      </c>
      <c r="C53" s="36">
        <v>2293.8</v>
      </c>
      <c r="D53" s="41">
        <v>141.52</v>
      </c>
      <c r="E53" s="34"/>
      <c r="F53" s="33"/>
      <c r="G53" s="45"/>
      <c r="H53" s="40">
        <f t="shared" si="1"/>
        <v>141.52</v>
      </c>
      <c r="I53" s="34">
        <v>141.77</v>
      </c>
      <c r="J53" s="32">
        <f t="shared" si="0"/>
        <v>-0.25</v>
      </c>
      <c r="K53" s="35">
        <f t="shared" si="3"/>
        <v>-0.00010898944982125729</v>
      </c>
    </row>
    <row r="54" spans="1:11" ht="15">
      <c r="A54" s="150"/>
      <c r="B54" s="34" t="s">
        <v>29</v>
      </c>
      <c r="C54" s="36">
        <v>2233.5</v>
      </c>
      <c r="D54" s="37">
        <v>171.81</v>
      </c>
      <c r="E54" s="34"/>
      <c r="F54" s="33"/>
      <c r="G54" s="33"/>
      <c r="H54" s="40">
        <f t="shared" si="1"/>
        <v>171.81</v>
      </c>
      <c r="I54" s="34">
        <v>148.83</v>
      </c>
      <c r="J54" s="32">
        <f t="shared" si="0"/>
        <v>22.97999999999999</v>
      </c>
      <c r="K54" s="35">
        <f>J54/C54</f>
        <v>0.010288784419073198</v>
      </c>
    </row>
    <row r="55" spans="1:11" ht="13.5" customHeight="1">
      <c r="A55" s="151" t="s">
        <v>30</v>
      </c>
      <c r="B55" s="151"/>
      <c r="C55" s="118">
        <f>SUM(C7:C54)</f>
        <v>305507.58</v>
      </c>
      <c r="D55" s="48">
        <f aca="true" t="shared" si="4" ref="D55:J55">SUM(D7:D54)</f>
        <v>18491.469999999998</v>
      </c>
      <c r="E55" s="48">
        <f t="shared" si="4"/>
        <v>33.3</v>
      </c>
      <c r="F55" s="48">
        <f t="shared" si="4"/>
        <v>1.41</v>
      </c>
      <c r="G55" s="48">
        <f t="shared" si="4"/>
        <v>3.37</v>
      </c>
      <c r="H55" s="48">
        <f t="shared" si="4"/>
        <v>18486.689999999995</v>
      </c>
      <c r="I55" s="48">
        <f t="shared" si="4"/>
        <v>14379.379999999997</v>
      </c>
      <c r="J55" s="48">
        <f t="shared" si="4"/>
        <v>4107.309999999998</v>
      </c>
      <c r="K55" s="49">
        <f>J55/C55</f>
        <v>0.013444216343175504</v>
      </c>
    </row>
    <row r="56" spans="12:13" ht="15">
      <c r="L56" s="1"/>
      <c r="M56" s="1"/>
    </row>
    <row r="57" spans="1:13" ht="15">
      <c r="A57" s="27" t="s">
        <v>31</v>
      </c>
      <c r="L57" s="1"/>
      <c r="M57" s="1"/>
    </row>
    <row r="58" spans="1:13" ht="15">
      <c r="A58" s="50"/>
      <c r="B58" s="50"/>
      <c r="C58" s="51"/>
      <c r="L58" s="1"/>
      <c r="M58" s="1"/>
    </row>
    <row r="59" spans="12:13" ht="15">
      <c r="L59" s="1"/>
      <c r="M59" s="1"/>
    </row>
    <row r="60" spans="12:13" ht="15">
      <c r="L60" s="1"/>
      <c r="M60" s="1"/>
    </row>
    <row r="61" spans="12:13" ht="15">
      <c r="L61" s="1"/>
      <c r="M61" s="1"/>
    </row>
  </sheetData>
  <sheetProtection selectLockedCells="1" selectUnlockedCells="1"/>
  <mergeCells count="20">
    <mergeCell ref="A44:A45"/>
    <mergeCell ref="A46:A54"/>
    <mergeCell ref="A55:B55"/>
    <mergeCell ref="J5:J6"/>
    <mergeCell ref="K5:K6"/>
    <mergeCell ref="A7:A19"/>
    <mergeCell ref="A20:A27"/>
    <mergeCell ref="A28:A35"/>
    <mergeCell ref="A36:A43"/>
    <mergeCell ref="A5:B6"/>
    <mergeCell ref="D2:K2"/>
    <mergeCell ref="E1:K1"/>
    <mergeCell ref="A3:J3"/>
    <mergeCell ref="A4:J4"/>
    <mergeCell ref="C5:C6"/>
    <mergeCell ref="D5:D6"/>
    <mergeCell ref="E5:E6"/>
    <mergeCell ref="F5:G5"/>
    <mergeCell ref="H5:H6"/>
    <mergeCell ref="I5:I6"/>
  </mergeCells>
  <printOptions/>
  <pageMargins left="0.7875" right="0.18125" top="0.13958333333333334" bottom="0.117361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U8" sqref="U8"/>
    </sheetView>
  </sheetViews>
  <sheetFormatPr defaultColWidth="3.57421875" defaultRowHeight="15"/>
  <cols>
    <col min="1" max="1" width="4.7109375" style="27" customWidth="1"/>
    <col min="2" max="2" width="5.8515625" style="27" customWidth="1"/>
    <col min="3" max="3" width="9.7109375" style="27" customWidth="1"/>
    <col min="4" max="4" width="10.57421875" style="27" customWidth="1"/>
    <col min="5" max="5" width="6.28125" style="27" customWidth="1"/>
    <col min="6" max="6" width="0.2890625" style="27" customWidth="1"/>
    <col min="7" max="7" width="5.57421875" style="27" hidden="1" customWidth="1"/>
    <col min="8" max="8" width="0.13671875" style="27" customWidth="1"/>
    <col min="9" max="9" width="10.57421875" style="27" customWidth="1"/>
    <col min="10" max="10" width="10.28125" style="27" customWidth="1"/>
    <col min="11" max="11" width="9.7109375" style="27" customWidth="1"/>
    <col min="12" max="16384" width="3.57421875" style="27" customWidth="1"/>
  </cols>
  <sheetData>
    <row r="1" spans="1:11" ht="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4:11" ht="15">
      <c r="D2" s="55"/>
      <c r="E2" s="55"/>
      <c r="F2" s="55"/>
      <c r="G2" s="55"/>
      <c r="H2" s="55"/>
      <c r="I2" s="55"/>
      <c r="J2" s="55"/>
      <c r="K2" s="55"/>
    </row>
    <row r="3" spans="1:11" ht="1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28"/>
    </row>
    <row r="4" spans="1:11" ht="15">
      <c r="A4" s="158" t="s">
        <v>34</v>
      </c>
      <c r="B4" s="158"/>
      <c r="C4" s="158"/>
      <c r="D4" s="158"/>
      <c r="E4" s="158"/>
      <c r="F4" s="158"/>
      <c r="G4" s="158"/>
      <c r="H4" s="158"/>
      <c r="I4" s="158"/>
      <c r="J4" s="158"/>
      <c r="K4" s="29"/>
    </row>
    <row r="5" spans="1:11" ht="36.75" customHeight="1">
      <c r="A5" s="159" t="s">
        <v>2</v>
      </c>
      <c r="B5" s="160"/>
      <c r="C5" s="157" t="s">
        <v>51</v>
      </c>
      <c r="D5" s="170" t="s">
        <v>52</v>
      </c>
      <c r="E5" s="171" t="s">
        <v>33</v>
      </c>
      <c r="F5" s="157" t="s">
        <v>4</v>
      </c>
      <c r="G5" s="157"/>
      <c r="H5" s="157" t="s">
        <v>5</v>
      </c>
      <c r="I5" s="157" t="s">
        <v>53</v>
      </c>
      <c r="J5" s="157" t="s">
        <v>54</v>
      </c>
      <c r="K5" s="157" t="s">
        <v>7</v>
      </c>
    </row>
    <row r="6" spans="1:11" ht="54" customHeight="1">
      <c r="A6" s="161"/>
      <c r="B6" s="162"/>
      <c r="C6" s="163"/>
      <c r="D6" s="170"/>
      <c r="E6" s="171"/>
      <c r="F6" s="127" t="s">
        <v>36</v>
      </c>
      <c r="G6" s="124" t="s">
        <v>9</v>
      </c>
      <c r="H6" s="157"/>
      <c r="I6" s="157"/>
      <c r="J6" s="157"/>
      <c r="K6" s="157"/>
    </row>
    <row r="7" spans="1:11" ht="14.25" customHeight="1">
      <c r="A7" s="152" t="s">
        <v>10</v>
      </c>
      <c r="B7" s="30">
        <v>1</v>
      </c>
      <c r="C7" s="31">
        <v>12388.8</v>
      </c>
      <c r="D7" s="32">
        <v>488.98</v>
      </c>
      <c r="E7" s="33"/>
      <c r="F7" s="33"/>
      <c r="G7" s="33"/>
      <c r="H7" s="40">
        <f>D7-F7-G7</f>
        <v>488.98</v>
      </c>
      <c r="I7" s="34">
        <v>385.22</v>
      </c>
      <c r="J7" s="32">
        <f aca="true" t="shared" si="0" ref="J7:J54">H7-I7</f>
        <v>103.75999999999999</v>
      </c>
      <c r="K7" s="35">
        <f>J7/C7</f>
        <v>0.008375306728658143</v>
      </c>
    </row>
    <row r="8" spans="1:11" ht="15">
      <c r="A8" s="152"/>
      <c r="B8" s="34">
        <v>2</v>
      </c>
      <c r="C8" s="36">
        <v>7207.5</v>
      </c>
      <c r="D8" s="32">
        <v>352.58</v>
      </c>
      <c r="E8" s="34"/>
      <c r="F8" s="33"/>
      <c r="G8" s="33"/>
      <c r="H8" s="40">
        <f aca="true" t="shared" si="1" ref="H8:H54">D8-F8-G8</f>
        <v>352.58</v>
      </c>
      <c r="I8" s="34">
        <v>393.82</v>
      </c>
      <c r="J8" s="32">
        <f t="shared" si="0"/>
        <v>-41.24000000000001</v>
      </c>
      <c r="K8" s="35">
        <f>J8/C8</f>
        <v>-0.0057218175511619855</v>
      </c>
    </row>
    <row r="9" spans="1:11" ht="15">
      <c r="A9" s="152"/>
      <c r="B9" s="34">
        <v>3</v>
      </c>
      <c r="C9" s="36">
        <v>5560.6</v>
      </c>
      <c r="D9" s="32">
        <v>314.21</v>
      </c>
      <c r="E9" s="37">
        <v>1.2</v>
      </c>
      <c r="F9" s="33"/>
      <c r="G9" s="33"/>
      <c r="H9" s="40">
        <f t="shared" si="1"/>
        <v>314.21</v>
      </c>
      <c r="I9" s="34">
        <v>333.63</v>
      </c>
      <c r="J9" s="32">
        <f t="shared" si="0"/>
        <v>-19.420000000000016</v>
      </c>
      <c r="K9" s="35">
        <f>J9/C9</f>
        <v>-0.0034924288745818823</v>
      </c>
    </row>
    <row r="10" spans="1:11" ht="15">
      <c r="A10" s="152"/>
      <c r="B10" s="34">
        <v>4</v>
      </c>
      <c r="C10" s="36">
        <v>4607</v>
      </c>
      <c r="D10" s="32">
        <v>187.39</v>
      </c>
      <c r="E10" s="34"/>
      <c r="F10" s="33"/>
      <c r="G10" s="33"/>
      <c r="H10" s="40">
        <f t="shared" si="1"/>
        <v>187.39</v>
      </c>
      <c r="I10" s="34">
        <v>181.94</v>
      </c>
      <c r="J10" s="32">
        <f t="shared" si="0"/>
        <v>5.449999999999989</v>
      </c>
      <c r="K10" s="35">
        <f>J10/C10</f>
        <v>0.0011829824180594722</v>
      </c>
    </row>
    <row r="11" spans="1:11" ht="15">
      <c r="A11" s="152"/>
      <c r="B11" s="34">
        <v>5</v>
      </c>
      <c r="C11" s="36">
        <v>19301.4</v>
      </c>
      <c r="D11" s="32">
        <v>978.38</v>
      </c>
      <c r="E11" s="37">
        <v>8.7</v>
      </c>
      <c r="F11" s="33"/>
      <c r="G11" s="33"/>
      <c r="H11" s="40">
        <f t="shared" si="1"/>
        <v>978.38</v>
      </c>
      <c r="I11" s="34">
        <v>814.4</v>
      </c>
      <c r="J11" s="32">
        <f t="shared" si="0"/>
        <v>163.98000000000002</v>
      </c>
      <c r="K11" s="35">
        <f aca="true" t="shared" si="2" ref="K11:K24">J11/C11</f>
        <v>0.008495756784481955</v>
      </c>
    </row>
    <row r="12" spans="1:11" ht="15">
      <c r="A12" s="152"/>
      <c r="B12" s="38" t="s">
        <v>11</v>
      </c>
      <c r="C12" s="36">
        <v>11272.2</v>
      </c>
      <c r="D12" s="37">
        <v>515.17</v>
      </c>
      <c r="E12" s="37">
        <v>5.57</v>
      </c>
      <c r="F12" s="38"/>
      <c r="G12" s="38"/>
      <c r="H12" s="40">
        <f t="shared" si="1"/>
        <v>515.17</v>
      </c>
      <c r="I12" s="34">
        <v>487.34</v>
      </c>
      <c r="J12" s="32">
        <f t="shared" si="0"/>
        <v>27.829999999999984</v>
      </c>
      <c r="K12" s="39">
        <f t="shared" si="2"/>
        <v>0.0024689058036585568</v>
      </c>
    </row>
    <row r="13" spans="1:11" ht="15">
      <c r="A13" s="152"/>
      <c r="B13" s="34">
        <v>6</v>
      </c>
      <c r="C13" s="36">
        <v>4592.5</v>
      </c>
      <c r="D13" s="37">
        <v>178.25</v>
      </c>
      <c r="E13" s="34"/>
      <c r="F13" s="33"/>
      <c r="G13" s="33"/>
      <c r="H13" s="40">
        <f t="shared" si="1"/>
        <v>178.25</v>
      </c>
      <c r="I13" s="34">
        <v>198.45</v>
      </c>
      <c r="J13" s="32">
        <f t="shared" si="0"/>
        <v>-20.19999999999999</v>
      </c>
      <c r="K13" s="35">
        <f t="shared" si="2"/>
        <v>-0.004398475775721282</v>
      </c>
    </row>
    <row r="14" spans="1:11" ht="15">
      <c r="A14" s="152"/>
      <c r="B14" s="34" t="s">
        <v>12</v>
      </c>
      <c r="C14" s="36">
        <v>4608.3</v>
      </c>
      <c r="D14" s="37">
        <v>203.13</v>
      </c>
      <c r="E14" s="34"/>
      <c r="F14" s="33"/>
      <c r="G14" s="33"/>
      <c r="H14" s="40">
        <f t="shared" si="1"/>
        <v>203.13</v>
      </c>
      <c r="I14" s="34">
        <v>218.82</v>
      </c>
      <c r="J14" s="32">
        <f t="shared" si="0"/>
        <v>-15.689999999999998</v>
      </c>
      <c r="K14" s="35">
        <f t="shared" si="2"/>
        <v>-0.0034047262548011193</v>
      </c>
    </row>
    <row r="15" spans="1:11" ht="15">
      <c r="A15" s="152"/>
      <c r="B15" s="34">
        <v>7</v>
      </c>
      <c r="C15" s="36">
        <v>9561.9</v>
      </c>
      <c r="D15" s="37">
        <v>426.23</v>
      </c>
      <c r="E15" s="37">
        <v>2.07</v>
      </c>
      <c r="F15" s="33"/>
      <c r="G15" s="33"/>
      <c r="H15" s="40">
        <f t="shared" si="1"/>
        <v>426.23</v>
      </c>
      <c r="I15" s="34">
        <v>390.88</v>
      </c>
      <c r="J15" s="32">
        <f t="shared" si="0"/>
        <v>35.35000000000002</v>
      </c>
      <c r="K15" s="35">
        <f t="shared" si="2"/>
        <v>0.003696963992511951</v>
      </c>
    </row>
    <row r="16" spans="1:11" ht="15">
      <c r="A16" s="152"/>
      <c r="B16" s="34">
        <v>8</v>
      </c>
      <c r="C16" s="36">
        <v>4573.6</v>
      </c>
      <c r="D16" s="37">
        <v>247.29</v>
      </c>
      <c r="E16" s="34"/>
      <c r="F16" s="33"/>
      <c r="G16" s="40"/>
      <c r="H16" s="40">
        <f t="shared" si="1"/>
        <v>247.29</v>
      </c>
      <c r="I16" s="34">
        <v>198.45</v>
      </c>
      <c r="J16" s="32">
        <f t="shared" si="0"/>
        <v>48.84</v>
      </c>
      <c r="K16" s="35">
        <f t="shared" si="2"/>
        <v>0.01067867762812664</v>
      </c>
    </row>
    <row r="17" spans="1:11" ht="15">
      <c r="A17" s="152"/>
      <c r="B17" s="34">
        <v>9</v>
      </c>
      <c r="C17" s="36">
        <v>4877.3</v>
      </c>
      <c r="D17" s="37">
        <v>195.1</v>
      </c>
      <c r="E17" s="34"/>
      <c r="F17" s="33"/>
      <c r="G17" s="33"/>
      <c r="H17" s="40">
        <f t="shared" si="1"/>
        <v>195.1</v>
      </c>
      <c r="I17" s="34">
        <v>236.15</v>
      </c>
      <c r="J17" s="32">
        <f t="shared" si="0"/>
        <v>-41.05000000000001</v>
      </c>
      <c r="K17" s="35">
        <f t="shared" si="2"/>
        <v>-0.008416541939187666</v>
      </c>
    </row>
    <row r="18" spans="1:11" ht="15">
      <c r="A18" s="152"/>
      <c r="B18" s="34">
        <v>10</v>
      </c>
      <c r="C18" s="36">
        <v>4550.5</v>
      </c>
      <c r="D18" s="37">
        <v>223</v>
      </c>
      <c r="E18" s="34"/>
      <c r="F18" s="33"/>
      <c r="G18" s="33"/>
      <c r="H18" s="40">
        <f t="shared" si="1"/>
        <v>223</v>
      </c>
      <c r="I18" s="34">
        <v>236.6</v>
      </c>
      <c r="J18" s="32">
        <f t="shared" si="0"/>
        <v>-13.599999999999994</v>
      </c>
      <c r="K18" s="35">
        <f t="shared" si="2"/>
        <v>-0.002988682562355784</v>
      </c>
    </row>
    <row r="19" spans="1:11" ht="15">
      <c r="A19" s="152"/>
      <c r="B19" s="34">
        <v>12</v>
      </c>
      <c r="C19" s="36">
        <v>10282.3</v>
      </c>
      <c r="D19" s="41">
        <v>545.29</v>
      </c>
      <c r="E19" s="34"/>
      <c r="F19" s="33"/>
      <c r="G19" s="42"/>
      <c r="H19" s="40">
        <f t="shared" si="1"/>
        <v>545.29</v>
      </c>
      <c r="I19" s="34">
        <v>551.76</v>
      </c>
      <c r="J19" s="32">
        <f t="shared" si="0"/>
        <v>-6.470000000000027</v>
      </c>
      <c r="K19" s="35">
        <f t="shared" si="2"/>
        <v>-0.0006292366493877855</v>
      </c>
    </row>
    <row r="20" spans="1:11" ht="13.5" customHeight="1">
      <c r="A20" s="152" t="s">
        <v>13</v>
      </c>
      <c r="B20" s="34">
        <v>2</v>
      </c>
      <c r="C20" s="36">
        <v>3804.5</v>
      </c>
      <c r="D20" s="41">
        <v>195.65</v>
      </c>
      <c r="E20" s="34"/>
      <c r="F20" s="33"/>
      <c r="G20" s="33"/>
      <c r="H20" s="40">
        <f t="shared" si="1"/>
        <v>195.65</v>
      </c>
      <c r="I20" s="34">
        <v>174.49</v>
      </c>
      <c r="J20" s="32">
        <f t="shared" si="0"/>
        <v>21.159999999999997</v>
      </c>
      <c r="K20" s="35">
        <f t="shared" si="2"/>
        <v>0.005561834669470364</v>
      </c>
    </row>
    <row r="21" spans="1:11" ht="15">
      <c r="A21" s="152"/>
      <c r="B21" s="34" t="s">
        <v>14</v>
      </c>
      <c r="C21" s="36">
        <v>8309.8</v>
      </c>
      <c r="D21" s="41">
        <v>393.19</v>
      </c>
      <c r="E21" s="34"/>
      <c r="F21" s="33"/>
      <c r="G21" s="33"/>
      <c r="H21" s="40">
        <f t="shared" si="1"/>
        <v>393.19</v>
      </c>
      <c r="I21" s="34">
        <v>293.25</v>
      </c>
      <c r="J21" s="32">
        <f t="shared" si="0"/>
        <v>99.94</v>
      </c>
      <c r="K21" s="35">
        <f t="shared" si="2"/>
        <v>0.012026763580350913</v>
      </c>
    </row>
    <row r="22" spans="1:11" ht="15">
      <c r="A22" s="152"/>
      <c r="B22" s="34">
        <v>4</v>
      </c>
      <c r="C22" s="36">
        <v>16618.4</v>
      </c>
      <c r="D22" s="41">
        <v>838.22</v>
      </c>
      <c r="E22" s="34">
        <v>1.91</v>
      </c>
      <c r="F22" s="33"/>
      <c r="G22" s="33"/>
      <c r="H22" s="40">
        <f t="shared" si="1"/>
        <v>838.22</v>
      </c>
      <c r="I22" s="34">
        <v>684.65</v>
      </c>
      <c r="J22" s="32">
        <f t="shared" si="0"/>
        <v>153.57000000000005</v>
      </c>
      <c r="K22" s="35">
        <f t="shared" si="2"/>
        <v>0.009240961825446495</v>
      </c>
    </row>
    <row r="23" spans="1:11" ht="15">
      <c r="A23" s="152"/>
      <c r="B23" s="34">
        <v>6</v>
      </c>
      <c r="C23" s="36">
        <v>4240.4</v>
      </c>
      <c r="D23" s="41">
        <v>215.45</v>
      </c>
      <c r="E23" s="34"/>
      <c r="F23" s="33"/>
      <c r="G23" s="33"/>
      <c r="H23" s="40">
        <f t="shared" si="1"/>
        <v>215.45</v>
      </c>
      <c r="I23" s="34">
        <v>183.34</v>
      </c>
      <c r="J23" s="32">
        <f t="shared" si="0"/>
        <v>32.109999999999985</v>
      </c>
      <c r="K23" s="35">
        <f t="shared" si="2"/>
        <v>0.007572398830299026</v>
      </c>
    </row>
    <row r="24" spans="1:11" ht="15">
      <c r="A24" s="152"/>
      <c r="B24" s="34">
        <v>8</v>
      </c>
      <c r="C24" s="36">
        <v>4289.7</v>
      </c>
      <c r="D24" s="37">
        <v>241.08</v>
      </c>
      <c r="E24" s="34"/>
      <c r="F24" s="33"/>
      <c r="G24" s="33"/>
      <c r="H24" s="40">
        <f t="shared" si="1"/>
        <v>241.08</v>
      </c>
      <c r="I24" s="34">
        <v>191.22</v>
      </c>
      <c r="J24" s="32">
        <f t="shared" si="0"/>
        <v>49.860000000000014</v>
      </c>
      <c r="K24" s="35">
        <f t="shared" si="2"/>
        <v>0.01162319043289741</v>
      </c>
    </row>
    <row r="25" spans="1:11" ht="15">
      <c r="A25" s="152"/>
      <c r="B25" s="37" t="s">
        <v>15</v>
      </c>
      <c r="C25" s="57">
        <v>8879.7</v>
      </c>
      <c r="D25" s="37">
        <v>643.4</v>
      </c>
      <c r="E25" s="34">
        <v>6.5</v>
      </c>
      <c r="F25" s="33"/>
      <c r="G25" s="33"/>
      <c r="H25" s="40">
        <f t="shared" si="1"/>
        <v>643.4</v>
      </c>
      <c r="I25" s="34">
        <v>427.94</v>
      </c>
      <c r="J25" s="32">
        <f t="shared" si="0"/>
        <v>215.45999999999998</v>
      </c>
      <c r="K25" s="43">
        <f>J25/8879.7</f>
        <v>0.024264333254501835</v>
      </c>
    </row>
    <row r="26" spans="1:11" ht="15">
      <c r="A26" s="152"/>
      <c r="B26" s="37" t="s">
        <v>16</v>
      </c>
      <c r="C26" s="120">
        <v>8873.4</v>
      </c>
      <c r="D26" s="37">
        <v>603.05</v>
      </c>
      <c r="E26" s="34">
        <v>0.76</v>
      </c>
      <c r="F26" s="33"/>
      <c r="G26" s="33"/>
      <c r="H26" s="40">
        <f t="shared" si="1"/>
        <v>603.05</v>
      </c>
      <c r="I26" s="37">
        <v>427.94</v>
      </c>
      <c r="J26" s="32">
        <f t="shared" si="0"/>
        <v>175.10999999999996</v>
      </c>
      <c r="K26" s="35">
        <f>J26/8873.4</f>
        <v>0.019734261951450397</v>
      </c>
    </row>
    <row r="27" spans="1:11" ht="15">
      <c r="A27" s="152"/>
      <c r="B27" s="34">
        <v>10</v>
      </c>
      <c r="C27" s="36">
        <v>6245.6</v>
      </c>
      <c r="D27" s="37">
        <v>284.09</v>
      </c>
      <c r="E27" s="34"/>
      <c r="F27" s="33"/>
      <c r="G27" s="33"/>
      <c r="H27" s="40">
        <f t="shared" si="1"/>
        <v>284.09</v>
      </c>
      <c r="I27" s="34">
        <v>238.91</v>
      </c>
      <c r="J27" s="32">
        <f t="shared" si="0"/>
        <v>45.17999999999998</v>
      </c>
      <c r="K27" s="35">
        <f aca="true" t="shared" si="3" ref="K27:K53">J27/C27</f>
        <v>0.0072338926604329406</v>
      </c>
    </row>
    <row r="28" spans="1:11" ht="13.5" customHeight="1">
      <c r="A28" s="152" t="s">
        <v>17</v>
      </c>
      <c r="B28" s="34">
        <v>4</v>
      </c>
      <c r="C28" s="36">
        <v>6511</v>
      </c>
      <c r="D28" s="37">
        <v>333.01</v>
      </c>
      <c r="E28" s="34"/>
      <c r="F28" s="33"/>
      <c r="G28" s="33"/>
      <c r="H28" s="40">
        <f t="shared" si="1"/>
        <v>333.01</v>
      </c>
      <c r="I28" s="34">
        <v>303.34</v>
      </c>
      <c r="J28" s="32">
        <f t="shared" si="0"/>
        <v>29.670000000000016</v>
      </c>
      <c r="K28" s="35">
        <f t="shared" si="3"/>
        <v>0.004556903701428355</v>
      </c>
    </row>
    <row r="29" spans="1:11" ht="15">
      <c r="A29" s="152"/>
      <c r="B29" s="34">
        <v>5</v>
      </c>
      <c r="C29" s="36">
        <v>8295.8</v>
      </c>
      <c r="D29" s="41">
        <v>377.24</v>
      </c>
      <c r="E29" s="34">
        <v>0.22</v>
      </c>
      <c r="F29" s="45"/>
      <c r="G29" s="45"/>
      <c r="H29" s="40">
        <f t="shared" si="1"/>
        <v>377.24</v>
      </c>
      <c r="I29" s="46">
        <v>327.06</v>
      </c>
      <c r="J29" s="32">
        <f t="shared" si="0"/>
        <v>50.18000000000001</v>
      </c>
      <c r="K29" s="35">
        <f t="shared" si="3"/>
        <v>0.006048843993346032</v>
      </c>
    </row>
    <row r="30" spans="1:11" ht="15">
      <c r="A30" s="152"/>
      <c r="B30" s="34">
        <v>6</v>
      </c>
      <c r="C30" s="36">
        <v>5986</v>
      </c>
      <c r="D30" s="37">
        <v>314.42</v>
      </c>
      <c r="E30" s="34"/>
      <c r="F30" s="33"/>
      <c r="G30" s="33"/>
      <c r="H30" s="40">
        <f t="shared" si="1"/>
        <v>314.42</v>
      </c>
      <c r="I30" s="34">
        <v>266.03</v>
      </c>
      <c r="J30" s="32">
        <f t="shared" si="0"/>
        <v>48.39000000000004</v>
      </c>
      <c r="K30" s="35">
        <f t="shared" si="3"/>
        <v>0.008083862345472778</v>
      </c>
    </row>
    <row r="31" spans="1:11" ht="15">
      <c r="A31" s="152"/>
      <c r="B31" s="34">
        <v>8</v>
      </c>
      <c r="C31" s="36">
        <v>2108.2</v>
      </c>
      <c r="D31" s="37">
        <v>107.47</v>
      </c>
      <c r="E31" s="34"/>
      <c r="F31" s="33"/>
      <c r="G31" s="33"/>
      <c r="H31" s="40">
        <f t="shared" si="1"/>
        <v>107.47</v>
      </c>
      <c r="I31" s="34">
        <v>71.5</v>
      </c>
      <c r="J31" s="32">
        <f t="shared" si="0"/>
        <v>35.97</v>
      </c>
      <c r="K31" s="35">
        <f t="shared" si="3"/>
        <v>0.01706194858172849</v>
      </c>
    </row>
    <row r="32" spans="1:11" ht="15">
      <c r="A32" s="152"/>
      <c r="B32" s="34">
        <v>9</v>
      </c>
      <c r="C32" s="36">
        <v>9889</v>
      </c>
      <c r="D32" s="37">
        <v>537.31</v>
      </c>
      <c r="E32" s="34"/>
      <c r="F32" s="33">
        <v>4.23</v>
      </c>
      <c r="G32" s="33"/>
      <c r="H32" s="40">
        <f t="shared" si="1"/>
        <v>533.0799999999999</v>
      </c>
      <c r="I32" s="34">
        <v>393.32</v>
      </c>
      <c r="J32" s="32">
        <f t="shared" si="0"/>
        <v>139.75999999999993</v>
      </c>
      <c r="K32" s="35">
        <f t="shared" si="3"/>
        <v>0.014132874911517842</v>
      </c>
    </row>
    <row r="33" spans="1:11" ht="15">
      <c r="A33" s="152"/>
      <c r="B33" s="34">
        <v>12</v>
      </c>
      <c r="C33" s="36">
        <v>6454.5</v>
      </c>
      <c r="D33" s="37">
        <v>364.5</v>
      </c>
      <c r="E33" s="37">
        <v>4.89</v>
      </c>
      <c r="F33" s="33"/>
      <c r="G33" s="33"/>
      <c r="H33" s="40">
        <f t="shared" si="1"/>
        <v>364.5</v>
      </c>
      <c r="I33" s="37">
        <v>219.98</v>
      </c>
      <c r="J33" s="32">
        <f t="shared" si="0"/>
        <v>144.52</v>
      </c>
      <c r="K33" s="35">
        <f t="shared" si="3"/>
        <v>0.02239058021535363</v>
      </c>
    </row>
    <row r="34" spans="1:11" ht="15">
      <c r="A34" s="152"/>
      <c r="B34" s="34">
        <v>14</v>
      </c>
      <c r="C34" s="36">
        <v>5285.8</v>
      </c>
      <c r="D34" s="37">
        <v>254.96</v>
      </c>
      <c r="E34" s="34"/>
      <c r="F34" s="33"/>
      <c r="G34" s="33"/>
      <c r="H34" s="40">
        <f t="shared" si="1"/>
        <v>254.96</v>
      </c>
      <c r="I34" s="37">
        <v>291.27</v>
      </c>
      <c r="J34" s="32">
        <f t="shared" si="0"/>
        <v>-36.309999999999974</v>
      </c>
      <c r="K34" s="35">
        <f t="shared" si="3"/>
        <v>-0.006869348064625974</v>
      </c>
    </row>
    <row r="35" spans="1:11" ht="15">
      <c r="A35" s="152"/>
      <c r="B35" s="34">
        <v>22</v>
      </c>
      <c r="C35" s="36">
        <v>5854.4</v>
      </c>
      <c r="D35" s="37">
        <v>269.81</v>
      </c>
      <c r="E35" s="34"/>
      <c r="F35" s="33"/>
      <c r="G35" s="33"/>
      <c r="H35" s="40">
        <f t="shared" si="1"/>
        <v>269.81</v>
      </c>
      <c r="I35" s="34">
        <v>228.11</v>
      </c>
      <c r="J35" s="32">
        <f t="shared" si="0"/>
        <v>41.69999999999999</v>
      </c>
      <c r="K35" s="35">
        <f t="shared" si="3"/>
        <v>0.007122847772615467</v>
      </c>
    </row>
    <row r="36" spans="1:11" ht="13.5" customHeight="1">
      <c r="A36" s="152" t="s">
        <v>18</v>
      </c>
      <c r="B36" s="34" t="s">
        <v>19</v>
      </c>
      <c r="C36" s="36">
        <v>16008</v>
      </c>
      <c r="D36" s="37">
        <v>914.58</v>
      </c>
      <c r="E36" s="37">
        <v>8.72</v>
      </c>
      <c r="F36" s="33"/>
      <c r="G36" s="33"/>
      <c r="H36" s="40">
        <f t="shared" si="1"/>
        <v>914.58</v>
      </c>
      <c r="I36" s="37">
        <v>708.82</v>
      </c>
      <c r="J36" s="32">
        <f t="shared" si="0"/>
        <v>205.76</v>
      </c>
      <c r="K36" s="35">
        <f t="shared" si="3"/>
        <v>0.012853573213393303</v>
      </c>
    </row>
    <row r="37" spans="1:11" ht="15">
      <c r="A37" s="152"/>
      <c r="B37" s="34" t="s">
        <v>20</v>
      </c>
      <c r="C37" s="36">
        <v>5223</v>
      </c>
      <c r="D37" s="37">
        <v>246.47</v>
      </c>
      <c r="E37" s="37">
        <v>5.12</v>
      </c>
      <c r="F37" s="33"/>
      <c r="G37" s="33"/>
      <c r="H37" s="40">
        <f t="shared" si="1"/>
        <v>246.47</v>
      </c>
      <c r="I37" s="34">
        <v>247.07</v>
      </c>
      <c r="J37" s="32">
        <f t="shared" si="0"/>
        <v>-0.5999999999999943</v>
      </c>
      <c r="K37" s="35">
        <f t="shared" si="3"/>
        <v>-0.00011487650775416318</v>
      </c>
    </row>
    <row r="38" spans="1:11" ht="15">
      <c r="A38" s="152"/>
      <c r="B38" s="34" t="s">
        <v>21</v>
      </c>
      <c r="C38" s="36">
        <v>3843.5</v>
      </c>
      <c r="D38" s="37">
        <v>185.38</v>
      </c>
      <c r="E38" s="34"/>
      <c r="F38" s="33"/>
      <c r="G38" s="33"/>
      <c r="H38" s="40">
        <f t="shared" si="1"/>
        <v>185.38</v>
      </c>
      <c r="I38" s="34">
        <v>144.7</v>
      </c>
      <c r="J38" s="32">
        <f t="shared" si="0"/>
        <v>40.68000000000001</v>
      </c>
      <c r="K38" s="35">
        <f t="shared" si="3"/>
        <v>0.010584103031091455</v>
      </c>
    </row>
    <row r="39" spans="1:11" ht="15">
      <c r="A39" s="152"/>
      <c r="B39" s="34" t="s">
        <v>22</v>
      </c>
      <c r="C39" s="36">
        <v>1281.2</v>
      </c>
      <c r="D39" s="37">
        <v>62.53</v>
      </c>
      <c r="E39" s="34"/>
      <c r="F39" s="33"/>
      <c r="G39" s="33"/>
      <c r="H39" s="40">
        <f t="shared" si="1"/>
        <v>62.53</v>
      </c>
      <c r="I39" s="37">
        <v>72.4</v>
      </c>
      <c r="J39" s="32">
        <f t="shared" si="0"/>
        <v>-9.870000000000005</v>
      </c>
      <c r="K39" s="35">
        <f t="shared" si="3"/>
        <v>-0.00770371526693725</v>
      </c>
    </row>
    <row r="40" spans="1:11" ht="15">
      <c r="A40" s="152"/>
      <c r="B40" s="34">
        <v>7</v>
      </c>
      <c r="C40" s="36">
        <v>8117.5</v>
      </c>
      <c r="D40" s="37">
        <v>405.92</v>
      </c>
      <c r="E40" s="37">
        <v>1.01</v>
      </c>
      <c r="F40" s="33"/>
      <c r="G40" s="33"/>
      <c r="H40" s="40">
        <f t="shared" si="1"/>
        <v>405.92</v>
      </c>
      <c r="I40" s="34">
        <v>260.82</v>
      </c>
      <c r="J40" s="32">
        <f t="shared" si="0"/>
        <v>145.10000000000002</v>
      </c>
      <c r="K40" s="35">
        <f t="shared" si="3"/>
        <v>0.01787496150292578</v>
      </c>
    </row>
    <row r="41" spans="1:11" ht="15">
      <c r="A41" s="152"/>
      <c r="B41" s="34">
        <v>11</v>
      </c>
      <c r="C41" s="36">
        <v>1945.5</v>
      </c>
      <c r="D41" s="37">
        <v>97.06</v>
      </c>
      <c r="E41" s="34"/>
      <c r="F41" s="33"/>
      <c r="G41" s="33"/>
      <c r="H41" s="40">
        <f t="shared" si="1"/>
        <v>97.06</v>
      </c>
      <c r="I41" s="34">
        <v>91.11</v>
      </c>
      <c r="J41" s="32">
        <f t="shared" si="0"/>
        <v>5.950000000000003</v>
      </c>
      <c r="K41" s="35">
        <f t="shared" si="3"/>
        <v>0.0030583397584168608</v>
      </c>
    </row>
    <row r="42" spans="1:11" ht="15">
      <c r="A42" s="152"/>
      <c r="B42" s="34">
        <v>13</v>
      </c>
      <c r="C42" s="36">
        <v>1268.6</v>
      </c>
      <c r="D42" s="37">
        <v>60.59</v>
      </c>
      <c r="E42" s="34"/>
      <c r="F42" s="33"/>
      <c r="G42" s="33"/>
      <c r="H42" s="40">
        <f t="shared" si="1"/>
        <v>60.59</v>
      </c>
      <c r="I42" s="34">
        <v>46.77</v>
      </c>
      <c r="J42" s="32">
        <f t="shared" si="0"/>
        <v>13.82</v>
      </c>
      <c r="K42" s="35">
        <f t="shared" si="3"/>
        <v>0.010893898786063378</v>
      </c>
    </row>
    <row r="43" spans="1:11" ht="15">
      <c r="A43" s="152"/>
      <c r="B43" s="34">
        <v>17</v>
      </c>
      <c r="C43" s="36">
        <v>5864.3</v>
      </c>
      <c r="D43" s="37">
        <v>283.78</v>
      </c>
      <c r="E43" s="34">
        <v>0.67</v>
      </c>
      <c r="F43" s="33"/>
      <c r="G43" s="33"/>
      <c r="H43" s="40">
        <f t="shared" si="1"/>
        <v>283.78</v>
      </c>
      <c r="I43" s="37">
        <v>330.64</v>
      </c>
      <c r="J43" s="32">
        <f t="shared" si="0"/>
        <v>-46.860000000000014</v>
      </c>
      <c r="K43" s="35">
        <f t="shared" si="3"/>
        <v>-0.007990723530515153</v>
      </c>
    </row>
    <row r="44" spans="1:11" ht="13.5" customHeight="1">
      <c r="A44" s="165" t="s">
        <v>23</v>
      </c>
      <c r="B44" s="34">
        <v>4</v>
      </c>
      <c r="C44" s="36">
        <v>3366.7</v>
      </c>
      <c r="D44" s="37">
        <v>158.09</v>
      </c>
      <c r="E44" s="34"/>
      <c r="F44" s="33"/>
      <c r="G44" s="33"/>
      <c r="H44" s="40">
        <f t="shared" si="1"/>
        <v>158.09</v>
      </c>
      <c r="I44" s="34">
        <v>164.95</v>
      </c>
      <c r="J44" s="32">
        <f t="shared" si="0"/>
        <v>-6.859999999999985</v>
      </c>
      <c r="K44" s="35">
        <f t="shared" si="3"/>
        <v>-0.002037603588083282</v>
      </c>
    </row>
    <row r="45" spans="1:11" ht="15">
      <c r="A45" s="166"/>
      <c r="B45" s="34">
        <v>10</v>
      </c>
      <c r="C45" s="36">
        <v>3254.6</v>
      </c>
      <c r="D45" s="37">
        <v>125.8</v>
      </c>
      <c r="E45" s="34"/>
      <c r="F45" s="33"/>
      <c r="G45" s="33"/>
      <c r="H45" s="40">
        <f t="shared" si="1"/>
        <v>125.8</v>
      </c>
      <c r="I45" s="34">
        <v>132.72</v>
      </c>
      <c r="J45" s="32">
        <f t="shared" si="0"/>
        <v>-6.920000000000002</v>
      </c>
      <c r="K45" s="35">
        <f t="shared" si="3"/>
        <v>-0.0021262213482455606</v>
      </c>
    </row>
    <row r="46" spans="1:11" ht="13.5" customHeight="1">
      <c r="A46" s="167" t="s">
        <v>24</v>
      </c>
      <c r="B46" s="34">
        <v>6</v>
      </c>
      <c r="C46" s="36">
        <v>8885.1</v>
      </c>
      <c r="D46" s="41">
        <v>625.44</v>
      </c>
      <c r="E46" s="34"/>
      <c r="F46" s="33"/>
      <c r="G46" s="33"/>
      <c r="H46" s="40">
        <f t="shared" si="1"/>
        <v>625.44</v>
      </c>
      <c r="I46" s="34">
        <v>431.44</v>
      </c>
      <c r="J46" s="32">
        <f t="shared" si="0"/>
        <v>194.00000000000006</v>
      </c>
      <c r="K46" s="35">
        <f t="shared" si="3"/>
        <v>0.021834306873304753</v>
      </c>
    </row>
    <row r="47" spans="1:11" ht="15">
      <c r="A47" s="168"/>
      <c r="B47" s="34" t="s">
        <v>12</v>
      </c>
      <c r="C47" s="36">
        <v>2307.7</v>
      </c>
      <c r="D47" s="37">
        <v>123.8</v>
      </c>
      <c r="E47" s="37">
        <v>1.39</v>
      </c>
      <c r="F47" s="33"/>
      <c r="G47" s="33"/>
      <c r="H47" s="40">
        <f t="shared" si="1"/>
        <v>123.8</v>
      </c>
      <c r="I47" s="34">
        <v>95.05</v>
      </c>
      <c r="J47" s="32">
        <f t="shared" si="0"/>
        <v>28.75</v>
      </c>
      <c r="K47" s="35">
        <f t="shared" si="3"/>
        <v>0.012458291805693982</v>
      </c>
    </row>
    <row r="48" spans="1:11" ht="15">
      <c r="A48" s="168"/>
      <c r="B48" s="34" t="s">
        <v>25</v>
      </c>
      <c r="C48" s="36">
        <v>2250.2</v>
      </c>
      <c r="D48" s="41">
        <v>130.63</v>
      </c>
      <c r="E48" s="34"/>
      <c r="F48" s="33"/>
      <c r="G48" s="33"/>
      <c r="H48" s="40">
        <f t="shared" si="1"/>
        <v>130.63</v>
      </c>
      <c r="I48" s="34">
        <v>85.02</v>
      </c>
      <c r="J48" s="32">
        <f t="shared" si="0"/>
        <v>45.61</v>
      </c>
      <c r="K48" s="47">
        <f t="shared" si="3"/>
        <v>0.02026930939472047</v>
      </c>
    </row>
    <row r="49" spans="1:11" ht="15">
      <c r="A49" s="168"/>
      <c r="B49" s="34">
        <v>8</v>
      </c>
      <c r="C49" s="36">
        <v>8887.1</v>
      </c>
      <c r="D49" s="37">
        <v>578.22</v>
      </c>
      <c r="E49" s="37">
        <v>1.89</v>
      </c>
      <c r="F49" s="33"/>
      <c r="G49" s="33"/>
      <c r="H49" s="40">
        <f t="shared" si="1"/>
        <v>578.22</v>
      </c>
      <c r="I49" s="34">
        <v>491.48</v>
      </c>
      <c r="J49" s="32">
        <f t="shared" si="0"/>
        <v>86.74000000000001</v>
      </c>
      <c r="K49" s="47">
        <f t="shared" si="3"/>
        <v>0.009760214243116428</v>
      </c>
    </row>
    <row r="50" spans="1:11" ht="15">
      <c r="A50" s="168"/>
      <c r="B50" s="34" t="s">
        <v>26</v>
      </c>
      <c r="C50" s="36">
        <v>2244.9</v>
      </c>
      <c r="D50" s="37">
        <v>145.08</v>
      </c>
      <c r="E50" s="34"/>
      <c r="F50" s="33"/>
      <c r="G50" s="36"/>
      <c r="H50" s="40">
        <f t="shared" si="1"/>
        <v>145.08</v>
      </c>
      <c r="I50" s="34">
        <v>128.59</v>
      </c>
      <c r="J50" s="32">
        <f t="shared" si="0"/>
        <v>16.49000000000001</v>
      </c>
      <c r="K50" s="47">
        <f t="shared" si="3"/>
        <v>0.0073455387767829335</v>
      </c>
    </row>
    <row r="51" spans="1:11" ht="15">
      <c r="A51" s="168"/>
      <c r="B51" s="34" t="s">
        <v>27</v>
      </c>
      <c r="C51" s="36">
        <v>2280</v>
      </c>
      <c r="D51" s="41">
        <v>119.41</v>
      </c>
      <c r="E51" s="34"/>
      <c r="F51" s="33"/>
      <c r="G51" s="45"/>
      <c r="H51" s="40">
        <f t="shared" si="1"/>
        <v>119.41</v>
      </c>
      <c r="I51" s="34">
        <v>113.03</v>
      </c>
      <c r="J51" s="32">
        <f t="shared" si="0"/>
        <v>6.3799999999999955</v>
      </c>
      <c r="K51" s="35">
        <f t="shared" si="3"/>
        <v>0.002798245614035086</v>
      </c>
    </row>
    <row r="52" spans="1:11" ht="15">
      <c r="A52" s="168"/>
      <c r="B52" s="34">
        <v>10</v>
      </c>
      <c r="C52" s="36">
        <v>8922.28</v>
      </c>
      <c r="D52" s="41">
        <v>630.45</v>
      </c>
      <c r="E52" s="37">
        <v>2.63</v>
      </c>
      <c r="F52" s="33"/>
      <c r="G52" s="33"/>
      <c r="H52" s="40">
        <v>633.08</v>
      </c>
      <c r="I52" s="34">
        <v>466.05</v>
      </c>
      <c r="J52" s="32">
        <f t="shared" si="0"/>
        <v>167.03000000000003</v>
      </c>
      <c r="K52" s="35">
        <f>J52/C52</f>
        <v>0.018720551249232262</v>
      </c>
    </row>
    <row r="53" spans="1:11" ht="15">
      <c r="A53" s="168"/>
      <c r="B53" s="34" t="s">
        <v>28</v>
      </c>
      <c r="C53" s="36">
        <v>2293.8</v>
      </c>
      <c r="D53" s="41">
        <v>114.74</v>
      </c>
      <c r="E53" s="34"/>
      <c r="F53" s="33"/>
      <c r="G53" s="45"/>
      <c r="H53" s="40">
        <f t="shared" si="1"/>
        <v>114.74</v>
      </c>
      <c r="I53" s="34">
        <v>94.3</v>
      </c>
      <c r="J53" s="32">
        <f t="shared" si="0"/>
        <v>20.439999999999998</v>
      </c>
      <c r="K53" s="35">
        <f t="shared" si="3"/>
        <v>0.008910977417385996</v>
      </c>
    </row>
    <row r="54" spans="1:11" ht="15">
      <c r="A54" s="169"/>
      <c r="B54" s="34" t="s">
        <v>29</v>
      </c>
      <c r="C54" s="36">
        <v>2233.5</v>
      </c>
      <c r="D54" s="37">
        <v>215.96</v>
      </c>
      <c r="E54" s="34"/>
      <c r="F54" s="33"/>
      <c r="G54" s="33">
        <v>62.6</v>
      </c>
      <c r="H54" s="40">
        <f t="shared" si="1"/>
        <v>153.36</v>
      </c>
      <c r="I54" s="34">
        <v>122.69</v>
      </c>
      <c r="J54" s="32">
        <f t="shared" si="0"/>
        <v>30.670000000000016</v>
      </c>
      <c r="K54" s="35">
        <f>J54/C54</f>
        <v>0.013731811058876211</v>
      </c>
    </row>
    <row r="55" spans="1:11" ht="13.5" customHeight="1">
      <c r="A55" s="151" t="s">
        <v>30</v>
      </c>
      <c r="B55" s="151"/>
      <c r="C55" s="53">
        <f>SUM(C7:C54)</f>
        <v>305507.58</v>
      </c>
      <c r="D55" s="48">
        <f aca="true" t="shared" si="4" ref="D55:J55">SUM(D7:D54)</f>
        <v>16051.779999999993</v>
      </c>
      <c r="E55" s="48">
        <f t="shared" si="4"/>
        <v>53.25</v>
      </c>
      <c r="F55" s="48">
        <f t="shared" si="4"/>
        <v>4.23</v>
      </c>
      <c r="G55" s="54">
        <f>SUM(G53:G54)</f>
        <v>62.6</v>
      </c>
      <c r="H55" s="48">
        <f t="shared" si="4"/>
        <v>15987.579999999994</v>
      </c>
      <c r="I55" s="48">
        <f t="shared" si="4"/>
        <v>13577.46</v>
      </c>
      <c r="J55" s="48">
        <f t="shared" si="4"/>
        <v>2410.12</v>
      </c>
      <c r="K55" s="49">
        <f>J55/C55</f>
        <v>0.007888904098549698</v>
      </c>
    </row>
    <row r="58" spans="1:3" ht="15">
      <c r="A58" s="50"/>
      <c r="B58" s="50"/>
      <c r="C58" s="51"/>
    </row>
    <row r="61" ht="15">
      <c r="A61" s="27" t="s">
        <v>31</v>
      </c>
    </row>
  </sheetData>
  <sheetProtection/>
  <mergeCells count="19">
    <mergeCell ref="A1:K1"/>
    <mergeCell ref="A36:A43"/>
    <mergeCell ref="A44:A45"/>
    <mergeCell ref="A46:A54"/>
    <mergeCell ref="A55:B55"/>
    <mergeCell ref="I5:I6"/>
    <mergeCell ref="J5:J6"/>
    <mergeCell ref="D5:D6"/>
    <mergeCell ref="E5:E6"/>
    <mergeCell ref="F5:G5"/>
    <mergeCell ref="H5:H6"/>
    <mergeCell ref="K5:K6"/>
    <mergeCell ref="A7:A19"/>
    <mergeCell ref="A20:A27"/>
    <mergeCell ref="A28:A35"/>
    <mergeCell ref="A3:J3"/>
    <mergeCell ref="A4:J4"/>
    <mergeCell ref="A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W13" sqref="W13"/>
    </sheetView>
  </sheetViews>
  <sheetFormatPr defaultColWidth="3.57421875" defaultRowHeight="15"/>
  <cols>
    <col min="1" max="1" width="4.28125" style="27" customWidth="1"/>
    <col min="2" max="2" width="5.57421875" style="27" customWidth="1"/>
    <col min="3" max="3" width="9.7109375" style="27" customWidth="1"/>
    <col min="4" max="4" width="10.57421875" style="27" customWidth="1"/>
    <col min="5" max="5" width="6.28125" style="27" customWidth="1"/>
    <col min="6" max="6" width="0.13671875" style="27" customWidth="1"/>
    <col min="7" max="7" width="5.57421875" style="27" hidden="1" customWidth="1"/>
    <col min="8" max="8" width="9.7109375" style="27" hidden="1" customWidth="1"/>
    <col min="9" max="9" width="10.57421875" style="27" customWidth="1"/>
    <col min="10" max="10" width="10.28125" style="27" customWidth="1"/>
    <col min="11" max="11" width="9.7109375" style="27" customWidth="1"/>
    <col min="12" max="16384" width="3.57421875" style="27" customWidth="1"/>
  </cols>
  <sheetData>
    <row r="1" spans="1:11" ht="12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1.25" customHeight="1">
      <c r="A2" s="59"/>
      <c r="B2" s="59"/>
      <c r="C2" s="59"/>
      <c r="D2" s="60"/>
      <c r="E2" s="60"/>
      <c r="F2" s="60"/>
      <c r="G2" s="60"/>
      <c r="H2" s="60"/>
      <c r="I2" s="60"/>
      <c r="J2" s="60"/>
      <c r="K2" s="60"/>
    </row>
    <row r="3" spans="1:11" ht="9.7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61"/>
    </row>
    <row r="4" spans="1:11" ht="10.5" customHeight="1">
      <c r="A4" s="158" t="s">
        <v>44</v>
      </c>
      <c r="B4" s="158"/>
      <c r="C4" s="158"/>
      <c r="D4" s="158"/>
      <c r="E4" s="158"/>
      <c r="F4" s="158"/>
      <c r="G4" s="158"/>
      <c r="H4" s="158"/>
      <c r="I4" s="158"/>
      <c r="J4" s="158"/>
      <c r="K4" s="29"/>
    </row>
    <row r="5" spans="1:11" ht="36.75" customHeight="1">
      <c r="A5" s="159" t="s">
        <v>2</v>
      </c>
      <c r="B5" s="160"/>
      <c r="C5" s="157" t="s">
        <v>57</v>
      </c>
      <c r="D5" s="170" t="s">
        <v>58</v>
      </c>
      <c r="E5" s="171" t="s">
        <v>33</v>
      </c>
      <c r="F5" s="157" t="s">
        <v>4</v>
      </c>
      <c r="G5" s="157"/>
      <c r="H5" s="157" t="s">
        <v>5</v>
      </c>
      <c r="I5" s="157" t="s">
        <v>55</v>
      </c>
      <c r="J5" s="157" t="s">
        <v>56</v>
      </c>
      <c r="K5" s="157" t="s">
        <v>7</v>
      </c>
    </row>
    <row r="6" spans="1:11" ht="45" customHeight="1">
      <c r="A6" s="161"/>
      <c r="B6" s="162"/>
      <c r="C6" s="163"/>
      <c r="D6" s="170"/>
      <c r="E6" s="171"/>
      <c r="F6" s="123" t="s">
        <v>36</v>
      </c>
      <c r="G6" s="124" t="s">
        <v>9</v>
      </c>
      <c r="H6" s="157"/>
      <c r="I6" s="157"/>
      <c r="J6" s="157"/>
      <c r="K6" s="157"/>
    </row>
    <row r="7" spans="1:11" ht="12" customHeight="1">
      <c r="A7" s="176" t="s">
        <v>10</v>
      </c>
      <c r="B7" s="62">
        <v>1</v>
      </c>
      <c r="C7" s="63">
        <v>12388.8</v>
      </c>
      <c r="D7" s="64">
        <v>480.62</v>
      </c>
      <c r="E7" s="65">
        <v>0.08</v>
      </c>
      <c r="F7" s="65"/>
      <c r="G7" s="65"/>
      <c r="H7" s="66">
        <f>D7-F7-G7</f>
        <v>480.62</v>
      </c>
      <c r="I7" s="67">
        <v>421.43</v>
      </c>
      <c r="J7" s="64">
        <f aca="true" t="shared" si="0" ref="J7:J54">H7-I7</f>
        <v>59.19</v>
      </c>
      <c r="K7" s="68">
        <f>J7/C7</f>
        <v>0.0047777024409143744</v>
      </c>
    </row>
    <row r="8" spans="1:11" ht="10.5" customHeight="1">
      <c r="A8" s="176"/>
      <c r="B8" s="67">
        <v>2</v>
      </c>
      <c r="C8" s="69">
        <v>7207.5</v>
      </c>
      <c r="D8" s="64">
        <v>344.53</v>
      </c>
      <c r="E8" s="67"/>
      <c r="F8" s="65"/>
      <c r="G8" s="65"/>
      <c r="H8" s="66">
        <f aca="true" t="shared" si="1" ref="H8:H54">D8-F8-G8</f>
        <v>344.53</v>
      </c>
      <c r="I8" s="67">
        <v>388.49</v>
      </c>
      <c r="J8" s="64">
        <f t="shared" si="0"/>
        <v>-43.960000000000036</v>
      </c>
      <c r="K8" s="68">
        <f>J8/C8</f>
        <v>-0.006099202219909821</v>
      </c>
    </row>
    <row r="9" spans="1:11" ht="12" customHeight="1">
      <c r="A9" s="176"/>
      <c r="B9" s="67">
        <v>3</v>
      </c>
      <c r="C9" s="69">
        <v>5560.6</v>
      </c>
      <c r="D9" s="64">
        <v>354.52</v>
      </c>
      <c r="E9" s="70">
        <v>1.1</v>
      </c>
      <c r="F9" s="65"/>
      <c r="G9" s="65"/>
      <c r="H9" s="66">
        <f t="shared" si="1"/>
        <v>354.52</v>
      </c>
      <c r="I9" s="67">
        <v>338.01</v>
      </c>
      <c r="J9" s="64">
        <f t="shared" si="0"/>
        <v>16.50999999999999</v>
      </c>
      <c r="K9" s="68">
        <f>J9/C9</f>
        <v>0.0029691040535194026</v>
      </c>
    </row>
    <row r="10" spans="1:11" ht="10.5" customHeight="1">
      <c r="A10" s="176"/>
      <c r="B10" s="67">
        <v>4</v>
      </c>
      <c r="C10" s="69">
        <v>4607</v>
      </c>
      <c r="D10" s="64">
        <v>189.41</v>
      </c>
      <c r="E10" s="67"/>
      <c r="F10" s="65"/>
      <c r="G10" s="65"/>
      <c r="H10" s="66">
        <f t="shared" si="1"/>
        <v>189.41</v>
      </c>
      <c r="I10" s="67">
        <v>224.45</v>
      </c>
      <c r="J10" s="64">
        <f t="shared" si="0"/>
        <v>-35.03999999999999</v>
      </c>
      <c r="K10" s="68">
        <f>J10/C10</f>
        <v>-0.007605817234642933</v>
      </c>
    </row>
    <row r="11" spans="1:11" ht="12" customHeight="1">
      <c r="A11" s="176"/>
      <c r="B11" s="67">
        <v>5</v>
      </c>
      <c r="C11" s="69">
        <v>19301.4</v>
      </c>
      <c r="D11" s="64">
        <v>1018.6</v>
      </c>
      <c r="E11" s="70">
        <v>10.97</v>
      </c>
      <c r="F11" s="65"/>
      <c r="G11" s="65"/>
      <c r="H11" s="66">
        <f t="shared" si="1"/>
        <v>1018.6</v>
      </c>
      <c r="I11" s="67">
        <v>841.47</v>
      </c>
      <c r="J11" s="64">
        <f t="shared" si="0"/>
        <v>177.13</v>
      </c>
      <c r="K11" s="68">
        <f aca="true" t="shared" si="2" ref="K11:K24">J11/C11</f>
        <v>0.009177054514180317</v>
      </c>
    </row>
    <row r="12" spans="1:11" ht="12" customHeight="1">
      <c r="A12" s="176"/>
      <c r="B12" s="71" t="s">
        <v>11</v>
      </c>
      <c r="C12" s="69">
        <v>11272.2</v>
      </c>
      <c r="D12" s="70">
        <v>590.61</v>
      </c>
      <c r="E12" s="70">
        <v>5.39</v>
      </c>
      <c r="F12" s="71"/>
      <c r="G12" s="71"/>
      <c r="H12" s="66">
        <f t="shared" si="1"/>
        <v>590.61</v>
      </c>
      <c r="I12" s="67">
        <v>497.26</v>
      </c>
      <c r="J12" s="64">
        <f t="shared" si="0"/>
        <v>93.35000000000002</v>
      </c>
      <c r="K12" s="72">
        <f t="shared" si="2"/>
        <v>0.008281435744575152</v>
      </c>
    </row>
    <row r="13" spans="1:11" ht="12" customHeight="1">
      <c r="A13" s="176"/>
      <c r="B13" s="67">
        <v>6</v>
      </c>
      <c r="C13" s="69">
        <v>4592.5</v>
      </c>
      <c r="D13" s="70">
        <v>181.77</v>
      </c>
      <c r="E13" s="67"/>
      <c r="F13" s="65"/>
      <c r="G13" s="65"/>
      <c r="H13" s="66">
        <f t="shared" si="1"/>
        <v>181.77</v>
      </c>
      <c r="I13" s="67">
        <v>186.16</v>
      </c>
      <c r="J13" s="64">
        <f t="shared" si="0"/>
        <v>-4.389999999999986</v>
      </c>
      <c r="K13" s="68">
        <f t="shared" si="2"/>
        <v>-0.0009559063690800188</v>
      </c>
    </row>
    <row r="14" spans="1:11" ht="12.75" customHeight="1">
      <c r="A14" s="176"/>
      <c r="B14" s="67" t="s">
        <v>12</v>
      </c>
      <c r="C14" s="69">
        <v>4608.3</v>
      </c>
      <c r="D14" s="70">
        <v>205.93</v>
      </c>
      <c r="E14" s="67"/>
      <c r="F14" s="65"/>
      <c r="G14" s="65"/>
      <c r="H14" s="66">
        <f t="shared" si="1"/>
        <v>205.93</v>
      </c>
      <c r="I14" s="67">
        <v>238.73</v>
      </c>
      <c r="J14" s="64">
        <f t="shared" si="0"/>
        <v>-32.79999999999998</v>
      </c>
      <c r="K14" s="68">
        <f t="shared" si="2"/>
        <v>-0.007117592170648608</v>
      </c>
    </row>
    <row r="15" spans="1:11" ht="12" customHeight="1">
      <c r="A15" s="176"/>
      <c r="B15" s="67">
        <v>7</v>
      </c>
      <c r="C15" s="69">
        <v>9561.9</v>
      </c>
      <c r="D15" s="70">
        <v>518.7</v>
      </c>
      <c r="E15" s="70">
        <v>1.23</v>
      </c>
      <c r="F15" s="65"/>
      <c r="G15" s="65"/>
      <c r="H15" s="66">
        <f t="shared" si="1"/>
        <v>518.7</v>
      </c>
      <c r="I15" s="67">
        <v>467.83</v>
      </c>
      <c r="J15" s="64">
        <f t="shared" si="0"/>
        <v>50.87000000000006</v>
      </c>
      <c r="K15" s="68">
        <f t="shared" si="2"/>
        <v>0.005320072370553976</v>
      </c>
    </row>
    <row r="16" spans="1:11" ht="12" customHeight="1">
      <c r="A16" s="176"/>
      <c r="B16" s="67">
        <v>8</v>
      </c>
      <c r="C16" s="69">
        <v>4573.6</v>
      </c>
      <c r="D16" s="70">
        <v>259.52</v>
      </c>
      <c r="E16" s="67"/>
      <c r="F16" s="65"/>
      <c r="G16" s="66"/>
      <c r="H16" s="66">
        <f t="shared" si="1"/>
        <v>259.52</v>
      </c>
      <c r="I16" s="67">
        <v>213.5</v>
      </c>
      <c r="J16" s="64">
        <f t="shared" si="0"/>
        <v>46.01999999999998</v>
      </c>
      <c r="K16" s="68">
        <f t="shared" si="2"/>
        <v>0.010062095504635294</v>
      </c>
    </row>
    <row r="17" spans="1:11" ht="12" customHeight="1">
      <c r="A17" s="176"/>
      <c r="B17" s="67">
        <v>9</v>
      </c>
      <c r="C17" s="69">
        <v>4877.3</v>
      </c>
      <c r="D17" s="70">
        <v>244.82</v>
      </c>
      <c r="E17" s="67"/>
      <c r="F17" s="65"/>
      <c r="G17" s="65"/>
      <c r="H17" s="66">
        <f t="shared" si="1"/>
        <v>244.82</v>
      </c>
      <c r="I17" s="67">
        <v>212.86</v>
      </c>
      <c r="J17" s="64">
        <f t="shared" si="0"/>
        <v>31.95999999999998</v>
      </c>
      <c r="K17" s="68">
        <f t="shared" si="2"/>
        <v>0.006552805855698845</v>
      </c>
    </row>
    <row r="18" spans="1:11" ht="10.5" customHeight="1">
      <c r="A18" s="176"/>
      <c r="B18" s="67">
        <v>10</v>
      </c>
      <c r="C18" s="69">
        <v>4550.5</v>
      </c>
      <c r="D18" s="70">
        <v>228.33</v>
      </c>
      <c r="E18" s="67"/>
      <c r="F18" s="65"/>
      <c r="G18" s="65"/>
      <c r="H18" s="66">
        <f t="shared" si="1"/>
        <v>228.33</v>
      </c>
      <c r="I18" s="67">
        <v>216.75</v>
      </c>
      <c r="J18" s="64">
        <f t="shared" si="0"/>
        <v>11.580000000000013</v>
      </c>
      <c r="K18" s="68">
        <f t="shared" si="2"/>
        <v>0.002544775299417649</v>
      </c>
    </row>
    <row r="19" spans="1:11" ht="12" customHeight="1">
      <c r="A19" s="176"/>
      <c r="B19" s="67">
        <v>12</v>
      </c>
      <c r="C19" s="69">
        <v>10282.3</v>
      </c>
      <c r="D19" s="73">
        <v>542.08</v>
      </c>
      <c r="E19" s="67"/>
      <c r="F19" s="65"/>
      <c r="G19" s="74"/>
      <c r="H19" s="66">
        <f t="shared" si="1"/>
        <v>542.08</v>
      </c>
      <c r="I19" s="67">
        <v>566.57</v>
      </c>
      <c r="J19" s="64">
        <f t="shared" si="0"/>
        <v>-24.49000000000001</v>
      </c>
      <c r="K19" s="68">
        <f t="shared" si="2"/>
        <v>-0.00238176283516334</v>
      </c>
    </row>
    <row r="20" spans="1:11" ht="11.25" customHeight="1">
      <c r="A20" s="176" t="s">
        <v>13</v>
      </c>
      <c r="B20" s="67">
        <v>2</v>
      </c>
      <c r="C20" s="69">
        <v>3804.5</v>
      </c>
      <c r="D20" s="73">
        <v>210.37</v>
      </c>
      <c r="E20" s="67"/>
      <c r="F20" s="65"/>
      <c r="G20" s="65"/>
      <c r="H20" s="66">
        <f t="shared" si="1"/>
        <v>210.37</v>
      </c>
      <c r="I20" s="67">
        <v>189.51</v>
      </c>
      <c r="J20" s="64">
        <f t="shared" si="0"/>
        <v>20.860000000000014</v>
      </c>
      <c r="K20" s="68">
        <f t="shared" si="2"/>
        <v>0.0054829806807727725</v>
      </c>
    </row>
    <row r="21" spans="1:11" ht="10.5" customHeight="1">
      <c r="A21" s="176"/>
      <c r="B21" s="67" t="s">
        <v>14</v>
      </c>
      <c r="C21" s="69">
        <v>8309.8</v>
      </c>
      <c r="D21" s="73">
        <v>362.53</v>
      </c>
      <c r="E21" s="67"/>
      <c r="F21" s="65"/>
      <c r="G21" s="65"/>
      <c r="H21" s="66">
        <f t="shared" si="1"/>
        <v>362.53</v>
      </c>
      <c r="I21" s="67">
        <v>280.69</v>
      </c>
      <c r="J21" s="64">
        <f t="shared" si="0"/>
        <v>81.83999999999997</v>
      </c>
      <c r="K21" s="68">
        <f t="shared" si="2"/>
        <v>0.009848612481648172</v>
      </c>
    </row>
    <row r="22" spans="1:11" ht="11.25" customHeight="1">
      <c r="A22" s="176"/>
      <c r="B22" s="67">
        <v>4</v>
      </c>
      <c r="C22" s="69">
        <v>16618.4</v>
      </c>
      <c r="D22" s="73">
        <v>892.53</v>
      </c>
      <c r="E22" s="67">
        <v>2.87</v>
      </c>
      <c r="F22" s="65"/>
      <c r="G22" s="65"/>
      <c r="H22" s="66">
        <f t="shared" si="1"/>
        <v>892.53</v>
      </c>
      <c r="I22" s="67">
        <v>706.15</v>
      </c>
      <c r="J22" s="64">
        <f t="shared" si="0"/>
        <v>186.38</v>
      </c>
      <c r="K22" s="68">
        <f t="shared" si="2"/>
        <v>0.011215279449285128</v>
      </c>
    </row>
    <row r="23" spans="1:11" ht="12" customHeight="1">
      <c r="A23" s="176"/>
      <c r="B23" s="67">
        <v>6</v>
      </c>
      <c r="C23" s="69">
        <v>4240.4</v>
      </c>
      <c r="D23" s="73">
        <v>207.57</v>
      </c>
      <c r="E23" s="67"/>
      <c r="F23" s="65"/>
      <c r="G23" s="65"/>
      <c r="H23" s="66">
        <f t="shared" si="1"/>
        <v>207.57</v>
      </c>
      <c r="I23" s="67">
        <v>211.6</v>
      </c>
      <c r="J23" s="64">
        <f t="shared" si="0"/>
        <v>-4.030000000000001</v>
      </c>
      <c r="K23" s="68">
        <f t="shared" si="2"/>
        <v>-0.0009503820394302428</v>
      </c>
    </row>
    <row r="24" spans="1:11" ht="11.25" customHeight="1">
      <c r="A24" s="176"/>
      <c r="B24" s="67">
        <v>8</v>
      </c>
      <c r="C24" s="69">
        <v>4289.7</v>
      </c>
      <c r="D24" s="70">
        <v>237.73</v>
      </c>
      <c r="E24" s="67"/>
      <c r="F24" s="65"/>
      <c r="G24" s="65"/>
      <c r="H24" s="66">
        <f t="shared" si="1"/>
        <v>237.73</v>
      </c>
      <c r="I24" s="67">
        <v>208.14</v>
      </c>
      <c r="J24" s="64">
        <f t="shared" si="0"/>
        <v>29.590000000000003</v>
      </c>
      <c r="K24" s="68">
        <f t="shared" si="2"/>
        <v>0.006897918269342845</v>
      </c>
    </row>
    <row r="25" spans="1:11" ht="9.75" customHeight="1">
      <c r="A25" s="176"/>
      <c r="B25" s="67" t="s">
        <v>15</v>
      </c>
      <c r="C25" s="75">
        <v>8879.7</v>
      </c>
      <c r="D25" s="70">
        <v>628.7</v>
      </c>
      <c r="E25" s="67">
        <v>3.88</v>
      </c>
      <c r="F25" s="65"/>
      <c r="G25" s="65"/>
      <c r="H25" s="66">
        <f t="shared" si="1"/>
        <v>628.7</v>
      </c>
      <c r="I25" s="67">
        <v>407.27</v>
      </c>
      <c r="J25" s="64">
        <f t="shared" si="0"/>
        <v>221.43000000000006</v>
      </c>
      <c r="K25" s="76">
        <f>J25/8879.7</f>
        <v>0.02493665326531302</v>
      </c>
    </row>
    <row r="26" spans="1:11" ht="10.5" customHeight="1">
      <c r="A26" s="176"/>
      <c r="B26" s="77" t="s">
        <v>16</v>
      </c>
      <c r="C26" s="121">
        <v>8873.4</v>
      </c>
      <c r="D26" s="70">
        <v>596.73</v>
      </c>
      <c r="E26" s="67">
        <v>0.58</v>
      </c>
      <c r="F26" s="65"/>
      <c r="G26" s="65"/>
      <c r="H26" s="66">
        <f t="shared" si="1"/>
        <v>596.73</v>
      </c>
      <c r="I26" s="70">
        <v>424.08</v>
      </c>
      <c r="J26" s="64">
        <f t="shared" si="0"/>
        <v>172.65000000000003</v>
      </c>
      <c r="K26" s="68">
        <f>J26/8873.4</f>
        <v>0.019457028872810877</v>
      </c>
    </row>
    <row r="27" spans="1:11" ht="11.25" customHeight="1">
      <c r="A27" s="176"/>
      <c r="B27" s="67">
        <v>10</v>
      </c>
      <c r="C27" s="69">
        <v>6245.6</v>
      </c>
      <c r="D27" s="70">
        <v>283.95</v>
      </c>
      <c r="E27" s="67"/>
      <c r="F27" s="65"/>
      <c r="G27" s="65"/>
      <c r="H27" s="66">
        <f t="shared" si="1"/>
        <v>283.95</v>
      </c>
      <c r="I27" s="67">
        <v>239.53</v>
      </c>
      <c r="J27" s="64">
        <f t="shared" si="0"/>
        <v>44.41999999999999</v>
      </c>
      <c r="K27" s="68">
        <f aca="true" t="shared" si="3" ref="K27:K53">J27/C27</f>
        <v>0.007112206993723579</v>
      </c>
    </row>
    <row r="28" spans="1:11" ht="13.5" customHeight="1">
      <c r="A28" s="176" t="s">
        <v>17</v>
      </c>
      <c r="B28" s="67">
        <v>4</v>
      </c>
      <c r="C28" s="69">
        <v>6511</v>
      </c>
      <c r="D28" s="70">
        <v>399.48</v>
      </c>
      <c r="E28" s="67"/>
      <c r="F28" s="65"/>
      <c r="G28" s="65"/>
      <c r="H28" s="66">
        <f t="shared" si="1"/>
        <v>399.48</v>
      </c>
      <c r="I28" s="67">
        <v>303.23</v>
      </c>
      <c r="J28" s="64">
        <f t="shared" si="0"/>
        <v>96.25</v>
      </c>
      <c r="K28" s="68">
        <f t="shared" si="3"/>
        <v>0.014782675472277684</v>
      </c>
    </row>
    <row r="29" spans="1:11" ht="12" customHeight="1">
      <c r="A29" s="176"/>
      <c r="B29" s="67">
        <v>5</v>
      </c>
      <c r="C29" s="69">
        <v>8295.8</v>
      </c>
      <c r="D29" s="73">
        <v>416.7</v>
      </c>
      <c r="E29" s="67">
        <v>0.08</v>
      </c>
      <c r="F29" s="78"/>
      <c r="G29" s="78"/>
      <c r="H29" s="66">
        <f t="shared" si="1"/>
        <v>416.7</v>
      </c>
      <c r="I29" s="79">
        <v>356.53</v>
      </c>
      <c r="J29" s="64">
        <f t="shared" si="0"/>
        <v>60.170000000000016</v>
      </c>
      <c r="K29" s="68">
        <f t="shared" si="3"/>
        <v>0.007253067817449796</v>
      </c>
    </row>
    <row r="30" spans="1:11" ht="12.75" customHeight="1">
      <c r="A30" s="176"/>
      <c r="B30" s="67">
        <v>6</v>
      </c>
      <c r="C30" s="69">
        <v>5986</v>
      </c>
      <c r="D30" s="70">
        <v>326.84</v>
      </c>
      <c r="E30" s="67"/>
      <c r="F30" s="65"/>
      <c r="G30" s="65"/>
      <c r="H30" s="66">
        <f t="shared" si="1"/>
        <v>326.84</v>
      </c>
      <c r="I30" s="67">
        <v>340.4</v>
      </c>
      <c r="J30" s="64">
        <f t="shared" si="0"/>
        <v>-13.560000000000002</v>
      </c>
      <c r="K30" s="68">
        <f t="shared" si="3"/>
        <v>-0.002265285666555296</v>
      </c>
    </row>
    <row r="31" spans="1:11" ht="12.75" customHeight="1">
      <c r="A31" s="176"/>
      <c r="B31" s="67">
        <v>8</v>
      </c>
      <c r="C31" s="69">
        <v>2108.2</v>
      </c>
      <c r="D31" s="70">
        <v>103.97</v>
      </c>
      <c r="E31" s="67"/>
      <c r="F31" s="65"/>
      <c r="G31" s="65"/>
      <c r="H31" s="66">
        <f t="shared" si="1"/>
        <v>103.97</v>
      </c>
      <c r="I31" s="67">
        <v>101.44</v>
      </c>
      <c r="J31" s="64">
        <f t="shared" si="0"/>
        <v>2.530000000000001</v>
      </c>
      <c r="K31" s="68">
        <f t="shared" si="3"/>
        <v>0.0012000758941276926</v>
      </c>
    </row>
    <row r="32" spans="1:11" ht="11.25" customHeight="1">
      <c r="A32" s="176"/>
      <c r="B32" s="67">
        <v>9</v>
      </c>
      <c r="C32" s="69">
        <v>9889</v>
      </c>
      <c r="D32" s="70">
        <v>527.84</v>
      </c>
      <c r="E32" s="67"/>
      <c r="F32" s="65"/>
      <c r="G32" s="65"/>
      <c r="H32" s="66">
        <f t="shared" si="1"/>
        <v>527.84</v>
      </c>
      <c r="I32" s="67">
        <v>412.1</v>
      </c>
      <c r="J32" s="64">
        <f t="shared" si="0"/>
        <v>115.74000000000001</v>
      </c>
      <c r="K32" s="68">
        <f t="shared" si="3"/>
        <v>0.011703913439174842</v>
      </c>
    </row>
    <row r="33" spans="1:11" ht="12" customHeight="1">
      <c r="A33" s="176"/>
      <c r="B33" s="67">
        <v>12</v>
      </c>
      <c r="C33" s="69">
        <v>6454.5</v>
      </c>
      <c r="D33" s="70">
        <v>364.31</v>
      </c>
      <c r="E33" s="70">
        <v>5.01</v>
      </c>
      <c r="F33" s="65"/>
      <c r="G33" s="65"/>
      <c r="H33" s="66">
        <f t="shared" si="1"/>
        <v>364.31</v>
      </c>
      <c r="I33" s="70">
        <v>244.84</v>
      </c>
      <c r="J33" s="64">
        <f t="shared" si="0"/>
        <v>119.47</v>
      </c>
      <c r="K33" s="68">
        <f t="shared" si="3"/>
        <v>0.01850956696878147</v>
      </c>
    </row>
    <row r="34" spans="1:11" ht="14.25" customHeight="1">
      <c r="A34" s="176"/>
      <c r="B34" s="67">
        <v>14</v>
      </c>
      <c r="C34" s="69">
        <v>5285.8</v>
      </c>
      <c r="D34" s="70">
        <v>291.29</v>
      </c>
      <c r="E34" s="67"/>
      <c r="F34" s="65"/>
      <c r="G34" s="65"/>
      <c r="H34" s="66">
        <f t="shared" si="1"/>
        <v>291.29</v>
      </c>
      <c r="I34" s="70">
        <v>227.85</v>
      </c>
      <c r="J34" s="64">
        <f t="shared" si="0"/>
        <v>63.440000000000026</v>
      </c>
      <c r="K34" s="68">
        <f t="shared" si="3"/>
        <v>0.012001967535661589</v>
      </c>
    </row>
    <row r="35" spans="1:11" ht="12" customHeight="1">
      <c r="A35" s="176"/>
      <c r="B35" s="67">
        <v>22</v>
      </c>
      <c r="C35" s="69">
        <v>5854.4</v>
      </c>
      <c r="D35" s="70">
        <v>344.45</v>
      </c>
      <c r="E35" s="67"/>
      <c r="F35" s="65"/>
      <c r="G35" s="65"/>
      <c r="H35" s="66">
        <f t="shared" si="1"/>
        <v>344.45</v>
      </c>
      <c r="I35" s="67">
        <v>277.21</v>
      </c>
      <c r="J35" s="64">
        <f t="shared" si="0"/>
        <v>67.24000000000001</v>
      </c>
      <c r="K35" s="68">
        <f t="shared" si="3"/>
        <v>0.011485378518720965</v>
      </c>
    </row>
    <row r="36" spans="1:11" ht="12.75" customHeight="1">
      <c r="A36" s="176" t="s">
        <v>18</v>
      </c>
      <c r="B36" s="67" t="s">
        <v>19</v>
      </c>
      <c r="C36" s="69">
        <v>16008</v>
      </c>
      <c r="D36" s="70">
        <v>1096.78</v>
      </c>
      <c r="E36" s="70">
        <v>9.5</v>
      </c>
      <c r="F36" s="65"/>
      <c r="G36" s="65"/>
      <c r="H36" s="66">
        <f t="shared" si="1"/>
        <v>1096.78</v>
      </c>
      <c r="I36" s="70">
        <v>912.52</v>
      </c>
      <c r="J36" s="64">
        <f t="shared" si="0"/>
        <v>184.26</v>
      </c>
      <c r="K36" s="68">
        <f t="shared" si="3"/>
        <v>0.011510494752623687</v>
      </c>
    </row>
    <row r="37" spans="1:11" ht="12.75" customHeight="1">
      <c r="A37" s="176"/>
      <c r="B37" s="67" t="s">
        <v>20</v>
      </c>
      <c r="C37" s="69">
        <v>5223</v>
      </c>
      <c r="D37" s="70">
        <v>314.55</v>
      </c>
      <c r="E37" s="70">
        <v>4.9</v>
      </c>
      <c r="F37" s="65"/>
      <c r="G37" s="65"/>
      <c r="H37" s="66">
        <f t="shared" si="1"/>
        <v>314.55</v>
      </c>
      <c r="I37" s="67">
        <v>243.77</v>
      </c>
      <c r="J37" s="64">
        <f t="shared" si="0"/>
        <v>70.78</v>
      </c>
      <c r="K37" s="68">
        <f t="shared" si="3"/>
        <v>0.013551598698066245</v>
      </c>
    </row>
    <row r="38" spans="1:11" ht="12.75" customHeight="1">
      <c r="A38" s="176"/>
      <c r="B38" s="67" t="s">
        <v>21</v>
      </c>
      <c r="C38" s="69">
        <v>3843.5</v>
      </c>
      <c r="D38" s="70">
        <v>200.45</v>
      </c>
      <c r="E38" s="67"/>
      <c r="F38" s="65"/>
      <c r="G38" s="65"/>
      <c r="H38" s="66">
        <f t="shared" si="1"/>
        <v>200.45</v>
      </c>
      <c r="I38" s="67">
        <v>140.69</v>
      </c>
      <c r="J38" s="64">
        <f t="shared" si="0"/>
        <v>59.75999999999999</v>
      </c>
      <c r="K38" s="68">
        <f t="shared" si="3"/>
        <v>0.015548328346559124</v>
      </c>
    </row>
    <row r="39" spans="1:11" ht="11.25" customHeight="1">
      <c r="A39" s="176"/>
      <c r="B39" s="67" t="s">
        <v>22</v>
      </c>
      <c r="C39" s="69">
        <v>1281.2</v>
      </c>
      <c r="D39" s="70">
        <v>81.5</v>
      </c>
      <c r="E39" s="67"/>
      <c r="F39" s="65"/>
      <c r="G39" s="65"/>
      <c r="H39" s="66">
        <f t="shared" si="1"/>
        <v>81.5</v>
      </c>
      <c r="I39" s="70">
        <v>80.26</v>
      </c>
      <c r="J39" s="64">
        <f t="shared" si="0"/>
        <v>1.2399999999999949</v>
      </c>
      <c r="K39" s="68">
        <f t="shared" si="3"/>
        <v>0.0009678426475179479</v>
      </c>
    </row>
    <row r="40" spans="1:11" ht="12" customHeight="1">
      <c r="A40" s="176"/>
      <c r="B40" s="67">
        <v>7</v>
      </c>
      <c r="C40" s="69">
        <v>8117.5</v>
      </c>
      <c r="D40" s="70">
        <v>472.29</v>
      </c>
      <c r="E40" s="70">
        <v>0.86</v>
      </c>
      <c r="F40" s="65"/>
      <c r="G40" s="65"/>
      <c r="H40" s="66">
        <f t="shared" si="1"/>
        <v>472.29</v>
      </c>
      <c r="I40" s="67">
        <v>320.82</v>
      </c>
      <c r="J40" s="64">
        <f t="shared" si="0"/>
        <v>151.47000000000003</v>
      </c>
      <c r="K40" s="68">
        <f t="shared" si="3"/>
        <v>0.01865968586387435</v>
      </c>
    </row>
    <row r="41" spans="1:11" ht="12" customHeight="1">
      <c r="A41" s="176"/>
      <c r="B41" s="67">
        <v>11</v>
      </c>
      <c r="C41" s="69">
        <v>1945.5</v>
      </c>
      <c r="D41" s="70">
        <v>133.44</v>
      </c>
      <c r="E41" s="67"/>
      <c r="F41" s="65"/>
      <c r="G41" s="65"/>
      <c r="H41" s="66">
        <f t="shared" si="1"/>
        <v>133.44</v>
      </c>
      <c r="I41" s="67">
        <v>72.17</v>
      </c>
      <c r="J41" s="64">
        <f t="shared" si="0"/>
        <v>61.269999999999996</v>
      </c>
      <c r="K41" s="68">
        <f t="shared" si="3"/>
        <v>0.03149318941146235</v>
      </c>
    </row>
    <row r="42" spans="1:11" ht="12.75" customHeight="1">
      <c r="A42" s="176"/>
      <c r="B42" s="67">
        <v>13</v>
      </c>
      <c r="C42" s="69">
        <v>1268.6</v>
      </c>
      <c r="D42" s="70">
        <v>79.91</v>
      </c>
      <c r="E42" s="67"/>
      <c r="F42" s="65"/>
      <c r="G42" s="65"/>
      <c r="H42" s="66">
        <f t="shared" si="1"/>
        <v>79.91</v>
      </c>
      <c r="I42" s="67">
        <v>58.07</v>
      </c>
      <c r="J42" s="64">
        <f t="shared" si="0"/>
        <v>21.839999999999996</v>
      </c>
      <c r="K42" s="68">
        <f t="shared" si="3"/>
        <v>0.017215828472331704</v>
      </c>
    </row>
    <row r="43" spans="1:11" ht="12.75" customHeight="1">
      <c r="A43" s="176"/>
      <c r="B43" s="67">
        <v>17</v>
      </c>
      <c r="C43" s="69">
        <v>5864.3</v>
      </c>
      <c r="D43" s="70">
        <v>318.02</v>
      </c>
      <c r="E43" s="67"/>
      <c r="F43" s="65"/>
      <c r="G43" s="65"/>
      <c r="H43" s="66">
        <f t="shared" si="1"/>
        <v>318.02</v>
      </c>
      <c r="I43" s="70">
        <v>298.05</v>
      </c>
      <c r="J43" s="64">
        <f t="shared" si="0"/>
        <v>19.96999999999997</v>
      </c>
      <c r="K43" s="68">
        <f t="shared" si="3"/>
        <v>0.003405351022287395</v>
      </c>
    </row>
    <row r="44" spans="1:11" ht="10.5" customHeight="1">
      <c r="A44" s="172" t="s">
        <v>23</v>
      </c>
      <c r="B44" s="67">
        <v>4</v>
      </c>
      <c r="C44" s="69">
        <v>3366.7</v>
      </c>
      <c r="D44" s="70">
        <v>162.48</v>
      </c>
      <c r="E44" s="67"/>
      <c r="F44" s="65"/>
      <c r="G44" s="65"/>
      <c r="H44" s="66">
        <f t="shared" si="1"/>
        <v>162.48</v>
      </c>
      <c r="I44" s="67">
        <v>144.47</v>
      </c>
      <c r="J44" s="64">
        <f t="shared" si="0"/>
        <v>18.00999999999999</v>
      </c>
      <c r="K44" s="68">
        <f t="shared" si="3"/>
        <v>0.005349451985623903</v>
      </c>
    </row>
    <row r="45" spans="1:11" ht="13.5" customHeight="1">
      <c r="A45" s="173"/>
      <c r="B45" s="67">
        <v>10</v>
      </c>
      <c r="C45" s="69">
        <v>3254.6</v>
      </c>
      <c r="D45" s="70">
        <v>136.03</v>
      </c>
      <c r="E45" s="67"/>
      <c r="F45" s="65"/>
      <c r="G45" s="65"/>
      <c r="H45" s="66">
        <f t="shared" si="1"/>
        <v>136.03</v>
      </c>
      <c r="I45" s="67">
        <v>123.32</v>
      </c>
      <c r="J45" s="64">
        <f t="shared" si="0"/>
        <v>12.710000000000008</v>
      </c>
      <c r="K45" s="68">
        <f t="shared" si="3"/>
        <v>0.0039052418115897523</v>
      </c>
    </row>
    <row r="46" spans="1:11" ht="13.5" customHeight="1">
      <c r="A46" s="172" t="s">
        <v>24</v>
      </c>
      <c r="B46" s="67">
        <v>6</v>
      </c>
      <c r="C46" s="69">
        <v>8885.1</v>
      </c>
      <c r="D46" s="73">
        <v>596.55</v>
      </c>
      <c r="E46" s="67"/>
      <c r="F46" s="65"/>
      <c r="G46" s="65"/>
      <c r="H46" s="66">
        <f t="shared" si="1"/>
        <v>596.55</v>
      </c>
      <c r="I46" s="67">
        <v>507.83</v>
      </c>
      <c r="J46" s="64">
        <f t="shared" si="0"/>
        <v>88.71999999999997</v>
      </c>
      <c r="K46" s="68">
        <f t="shared" si="3"/>
        <v>0.009985256215461837</v>
      </c>
    </row>
    <row r="47" spans="1:11" ht="12.75" customHeight="1">
      <c r="A47" s="174"/>
      <c r="B47" s="67" t="s">
        <v>12</v>
      </c>
      <c r="C47" s="69">
        <v>2307.7</v>
      </c>
      <c r="D47" s="70">
        <v>127.35</v>
      </c>
      <c r="E47" s="70">
        <v>1.16</v>
      </c>
      <c r="F47" s="65"/>
      <c r="G47" s="65"/>
      <c r="H47" s="66">
        <f t="shared" si="1"/>
        <v>127.35</v>
      </c>
      <c r="I47" s="67">
        <v>128.87</v>
      </c>
      <c r="J47" s="64">
        <f t="shared" si="0"/>
        <v>-1.5200000000000102</v>
      </c>
      <c r="K47" s="68">
        <f t="shared" si="3"/>
        <v>-0.0006586644711184341</v>
      </c>
    </row>
    <row r="48" spans="1:11" ht="12" customHeight="1">
      <c r="A48" s="174"/>
      <c r="B48" s="67" t="s">
        <v>25</v>
      </c>
      <c r="C48" s="69">
        <v>2250.2</v>
      </c>
      <c r="D48" s="73">
        <v>151.1</v>
      </c>
      <c r="E48" s="67"/>
      <c r="F48" s="65"/>
      <c r="G48" s="65"/>
      <c r="H48" s="66">
        <f t="shared" si="1"/>
        <v>151.1</v>
      </c>
      <c r="I48" s="67">
        <v>105.58</v>
      </c>
      <c r="J48" s="64">
        <f t="shared" si="0"/>
        <v>45.519999999999996</v>
      </c>
      <c r="K48" s="80">
        <f t="shared" si="3"/>
        <v>0.020229312949960002</v>
      </c>
    </row>
    <row r="49" spans="1:11" ht="12" customHeight="1">
      <c r="A49" s="174"/>
      <c r="B49" s="67">
        <v>8</v>
      </c>
      <c r="C49" s="69">
        <v>8887.1</v>
      </c>
      <c r="D49" s="70">
        <v>572.4</v>
      </c>
      <c r="E49" s="70">
        <v>2.17</v>
      </c>
      <c r="F49" s="65"/>
      <c r="G49" s="65"/>
      <c r="H49" s="66">
        <f t="shared" si="1"/>
        <v>572.4</v>
      </c>
      <c r="I49" s="67">
        <v>557.55</v>
      </c>
      <c r="J49" s="64">
        <f t="shared" si="0"/>
        <v>14.850000000000023</v>
      </c>
      <c r="K49" s="80">
        <f t="shared" si="3"/>
        <v>0.0016709612809577953</v>
      </c>
    </row>
    <row r="50" spans="1:11" ht="11.25" customHeight="1">
      <c r="A50" s="174"/>
      <c r="B50" s="67" t="s">
        <v>26</v>
      </c>
      <c r="C50" s="69">
        <v>2244.9</v>
      </c>
      <c r="D50" s="70">
        <v>154.58</v>
      </c>
      <c r="E50" s="67"/>
      <c r="F50" s="65"/>
      <c r="G50" s="69"/>
      <c r="H50" s="66">
        <f t="shared" si="1"/>
        <v>154.58</v>
      </c>
      <c r="I50" s="67">
        <v>152.75</v>
      </c>
      <c r="J50" s="64">
        <f t="shared" si="0"/>
        <v>1.8300000000000125</v>
      </c>
      <c r="K50" s="80">
        <f t="shared" si="3"/>
        <v>0.0008151810771081173</v>
      </c>
    </row>
    <row r="51" spans="1:11" ht="11.25" customHeight="1">
      <c r="A51" s="174"/>
      <c r="B51" s="67" t="s">
        <v>27</v>
      </c>
      <c r="C51" s="69">
        <v>2280</v>
      </c>
      <c r="D51" s="73">
        <v>140.66</v>
      </c>
      <c r="E51" s="67"/>
      <c r="F51" s="65"/>
      <c r="G51" s="78"/>
      <c r="H51" s="66">
        <f t="shared" si="1"/>
        <v>140.66</v>
      </c>
      <c r="I51" s="67">
        <v>122.65</v>
      </c>
      <c r="J51" s="64">
        <f t="shared" si="0"/>
        <v>18.00999999999999</v>
      </c>
      <c r="K51" s="68">
        <f t="shared" si="3"/>
        <v>0.00789912280701754</v>
      </c>
    </row>
    <row r="52" spans="1:11" ht="12" customHeight="1">
      <c r="A52" s="174"/>
      <c r="B52" s="67">
        <v>10</v>
      </c>
      <c r="C52" s="69">
        <v>8922.28</v>
      </c>
      <c r="D52" s="73">
        <v>627.85</v>
      </c>
      <c r="E52" s="70">
        <v>1.65</v>
      </c>
      <c r="F52" s="65"/>
      <c r="G52" s="65"/>
      <c r="H52" s="66">
        <v>627.85</v>
      </c>
      <c r="I52" s="67">
        <v>474.21</v>
      </c>
      <c r="J52" s="64">
        <f t="shared" si="0"/>
        <v>153.64000000000004</v>
      </c>
      <c r="K52" s="68">
        <f>J52/C52</f>
        <v>0.017219813769574596</v>
      </c>
    </row>
    <row r="53" spans="1:11" ht="11.25" customHeight="1">
      <c r="A53" s="174"/>
      <c r="B53" s="67" t="s">
        <v>28</v>
      </c>
      <c r="C53" s="69">
        <v>2293.8</v>
      </c>
      <c r="D53" s="73">
        <v>105.2</v>
      </c>
      <c r="E53" s="67">
        <v>0.43</v>
      </c>
      <c r="F53" s="65"/>
      <c r="G53" s="78"/>
      <c r="H53" s="66">
        <f t="shared" si="1"/>
        <v>105.2</v>
      </c>
      <c r="I53" s="67">
        <v>95.98</v>
      </c>
      <c r="J53" s="64">
        <f t="shared" si="0"/>
        <v>9.219999999999999</v>
      </c>
      <c r="K53" s="68">
        <f t="shared" si="3"/>
        <v>0.0040195309094079685</v>
      </c>
    </row>
    <row r="54" spans="1:11" ht="13.5" customHeight="1">
      <c r="A54" s="173"/>
      <c r="B54" s="67" t="s">
        <v>29</v>
      </c>
      <c r="C54" s="69">
        <v>2233.5</v>
      </c>
      <c r="D54" s="70">
        <v>144.74</v>
      </c>
      <c r="E54" s="67"/>
      <c r="F54" s="65"/>
      <c r="G54" s="65"/>
      <c r="H54" s="66">
        <f t="shared" si="1"/>
        <v>144.74</v>
      </c>
      <c r="I54" s="67">
        <v>124.94</v>
      </c>
      <c r="J54" s="64">
        <f t="shared" si="0"/>
        <v>19.80000000000001</v>
      </c>
      <c r="K54" s="68">
        <f>J54/C54</f>
        <v>0.00886501007387509</v>
      </c>
    </row>
    <row r="55" spans="1:11" ht="13.5" customHeight="1">
      <c r="A55" s="175" t="s">
        <v>30</v>
      </c>
      <c r="B55" s="175"/>
      <c r="C55" s="81">
        <f>SUM(C7:C54)</f>
        <v>305507.58</v>
      </c>
      <c r="D55" s="82">
        <f aca="true" t="shared" si="4" ref="D55:J55">SUM(D7:D54)</f>
        <v>16970.310000000005</v>
      </c>
      <c r="E55" s="82">
        <f t="shared" si="4"/>
        <v>51.85999999999999</v>
      </c>
      <c r="F55" s="82">
        <f t="shared" si="4"/>
        <v>0</v>
      </c>
      <c r="G55" s="83">
        <f>SUM(G53:G54)</f>
        <v>0</v>
      </c>
      <c r="H55" s="82">
        <f t="shared" si="4"/>
        <v>16970.310000000005</v>
      </c>
      <c r="I55" s="82">
        <f t="shared" si="4"/>
        <v>14408.58</v>
      </c>
      <c r="J55" s="82">
        <f t="shared" si="4"/>
        <v>2561.7300000000005</v>
      </c>
      <c r="K55" s="84">
        <f>J55/C55</f>
        <v>0.008385160197989197</v>
      </c>
    </row>
    <row r="56" spans="1:1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0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9.75" customHeight="1">
      <c r="A58" s="85"/>
      <c r="B58" s="85"/>
      <c r="C58" s="86"/>
      <c r="D58" s="58"/>
      <c r="E58" s="58"/>
      <c r="F58" s="58"/>
      <c r="G58" s="58"/>
      <c r="H58" s="58"/>
      <c r="I58" s="58"/>
      <c r="J58" s="58"/>
      <c r="K58" s="58"/>
    </row>
    <row r="59" spans="1:4" ht="15">
      <c r="A59" s="58" t="s">
        <v>31</v>
      </c>
      <c r="B59" s="58"/>
      <c r="C59" s="58"/>
      <c r="D59" s="58"/>
    </row>
  </sheetData>
  <sheetProtection/>
  <mergeCells count="19">
    <mergeCell ref="A1:K1"/>
    <mergeCell ref="A3:J3"/>
    <mergeCell ref="A4:J4"/>
    <mergeCell ref="A5:B6"/>
    <mergeCell ref="C5:C6"/>
    <mergeCell ref="D5:D6"/>
    <mergeCell ref="E5:E6"/>
    <mergeCell ref="F5:G5"/>
    <mergeCell ref="H5:H6"/>
    <mergeCell ref="I5:I6"/>
    <mergeCell ref="A44:A45"/>
    <mergeCell ref="A46:A54"/>
    <mergeCell ref="A55:B55"/>
    <mergeCell ref="J5:J6"/>
    <mergeCell ref="K5:K6"/>
    <mergeCell ref="A7:A19"/>
    <mergeCell ref="A20:A27"/>
    <mergeCell ref="A28:A35"/>
    <mergeCell ref="A36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3">
      <selection activeCell="U43" sqref="U43"/>
    </sheetView>
  </sheetViews>
  <sheetFormatPr defaultColWidth="3.57421875" defaultRowHeight="15"/>
  <cols>
    <col min="1" max="1" width="4.28125" style="27" customWidth="1"/>
    <col min="2" max="2" width="3.8515625" style="27" customWidth="1"/>
    <col min="3" max="3" width="9.7109375" style="27" customWidth="1"/>
    <col min="4" max="4" width="9.57421875" style="27" customWidth="1"/>
    <col min="5" max="5" width="6.00390625" style="27" customWidth="1"/>
    <col min="6" max="6" width="5.28125" style="27" hidden="1" customWidth="1"/>
    <col min="7" max="7" width="5.57421875" style="27" hidden="1" customWidth="1"/>
    <col min="8" max="8" width="9.7109375" style="27" hidden="1" customWidth="1"/>
    <col min="9" max="9" width="10.57421875" style="27" customWidth="1"/>
    <col min="10" max="10" width="9.00390625" style="27" customWidth="1"/>
    <col min="11" max="11" width="8.7109375" style="27" customWidth="1"/>
    <col min="12" max="16384" width="3.57421875" style="27" customWidth="1"/>
  </cols>
  <sheetData>
    <row r="1" spans="1:11" ht="12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1.25" customHeight="1">
      <c r="A2" s="59"/>
      <c r="B2" s="59"/>
      <c r="C2" s="59"/>
      <c r="D2" s="60"/>
      <c r="E2" s="60"/>
      <c r="F2" s="60"/>
      <c r="G2" s="60"/>
      <c r="H2" s="60"/>
      <c r="I2" s="60"/>
      <c r="J2" s="60"/>
      <c r="K2" s="60"/>
    </row>
    <row r="3" spans="1:11" ht="9.7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61"/>
    </row>
    <row r="4" spans="1:11" ht="10.5" customHeight="1">
      <c r="A4" s="181" t="s">
        <v>59</v>
      </c>
      <c r="B4" s="181"/>
      <c r="C4" s="181"/>
      <c r="D4" s="181"/>
      <c r="E4" s="181"/>
      <c r="F4" s="181"/>
      <c r="G4" s="181"/>
      <c r="H4" s="181"/>
      <c r="I4" s="181"/>
      <c r="J4" s="181"/>
      <c r="K4" s="29"/>
    </row>
    <row r="5" spans="1:11" ht="36.75" customHeight="1">
      <c r="A5" s="182" t="s">
        <v>2</v>
      </c>
      <c r="B5" s="183"/>
      <c r="C5" s="180" t="s">
        <v>37</v>
      </c>
      <c r="D5" s="187" t="s">
        <v>32</v>
      </c>
      <c r="E5" s="188" t="s">
        <v>33</v>
      </c>
      <c r="F5" s="180" t="s">
        <v>4</v>
      </c>
      <c r="G5" s="180"/>
      <c r="H5" s="180" t="s">
        <v>5</v>
      </c>
      <c r="I5" s="179" t="s">
        <v>45</v>
      </c>
      <c r="J5" s="179" t="s">
        <v>6</v>
      </c>
      <c r="K5" s="179" t="s">
        <v>7</v>
      </c>
    </row>
    <row r="6" spans="1:11" ht="35.25" customHeight="1">
      <c r="A6" s="184"/>
      <c r="B6" s="185"/>
      <c r="C6" s="186"/>
      <c r="D6" s="187"/>
      <c r="E6" s="188"/>
      <c r="F6" s="87" t="s">
        <v>38</v>
      </c>
      <c r="G6" s="56" t="s">
        <v>9</v>
      </c>
      <c r="H6" s="180"/>
      <c r="I6" s="180"/>
      <c r="J6" s="180"/>
      <c r="K6" s="180"/>
    </row>
    <row r="7" spans="1:11" ht="12" customHeight="1">
      <c r="A7" s="176" t="s">
        <v>10</v>
      </c>
      <c r="B7" s="62">
        <v>1</v>
      </c>
      <c r="C7" s="63">
        <v>12388.8</v>
      </c>
      <c r="D7" s="64">
        <v>439.04</v>
      </c>
      <c r="E7" s="65">
        <v>0.05</v>
      </c>
      <c r="F7" s="65"/>
      <c r="G7" s="65"/>
      <c r="H7" s="66">
        <f>D7-F7-G7</f>
        <v>439.04</v>
      </c>
      <c r="I7" s="67">
        <v>349.71</v>
      </c>
      <c r="J7" s="64">
        <f aca="true" t="shared" si="0" ref="J7:J54">H7-I7</f>
        <v>89.33000000000004</v>
      </c>
      <c r="K7" s="68">
        <f>J7/C7</f>
        <v>0.007210545008394683</v>
      </c>
    </row>
    <row r="8" spans="1:11" ht="10.5" customHeight="1">
      <c r="A8" s="176"/>
      <c r="B8" s="67">
        <v>2</v>
      </c>
      <c r="C8" s="69">
        <v>7207.5</v>
      </c>
      <c r="D8" s="64">
        <v>268.22</v>
      </c>
      <c r="E8" s="67"/>
      <c r="F8" s="65"/>
      <c r="G8" s="65"/>
      <c r="H8" s="66">
        <f aca="true" t="shared" si="1" ref="H8:H54">D8-F8-G8</f>
        <v>268.22</v>
      </c>
      <c r="I8" s="67">
        <v>281.86</v>
      </c>
      <c r="J8" s="64">
        <f t="shared" si="0"/>
        <v>-13.639999999999986</v>
      </c>
      <c r="K8" s="68">
        <f>J8/C8</f>
        <v>-0.001892473118279568</v>
      </c>
    </row>
    <row r="9" spans="1:11" ht="12" customHeight="1">
      <c r="A9" s="176"/>
      <c r="B9" s="67">
        <v>3</v>
      </c>
      <c r="C9" s="69">
        <v>5560.6</v>
      </c>
      <c r="D9" s="64">
        <v>225.61</v>
      </c>
      <c r="E9" s="70">
        <v>0.87</v>
      </c>
      <c r="F9" s="65"/>
      <c r="G9" s="65"/>
      <c r="H9" s="66">
        <f t="shared" si="1"/>
        <v>225.61</v>
      </c>
      <c r="I9" s="67">
        <v>288.31</v>
      </c>
      <c r="J9" s="64">
        <f t="shared" si="0"/>
        <v>-62.69999999999999</v>
      </c>
      <c r="K9" s="68">
        <f>J9/C9</f>
        <v>-0.011275761608459516</v>
      </c>
    </row>
    <row r="10" spans="1:11" ht="10.5" customHeight="1">
      <c r="A10" s="176"/>
      <c r="B10" s="67">
        <v>4</v>
      </c>
      <c r="C10" s="69">
        <v>4607</v>
      </c>
      <c r="D10" s="64">
        <v>144.05</v>
      </c>
      <c r="E10" s="67"/>
      <c r="F10" s="65"/>
      <c r="G10" s="65"/>
      <c r="H10" s="66">
        <f t="shared" si="1"/>
        <v>144.05</v>
      </c>
      <c r="I10" s="67">
        <v>131.05</v>
      </c>
      <c r="J10" s="64">
        <f t="shared" si="0"/>
        <v>13</v>
      </c>
      <c r="K10" s="68">
        <f>J10/C10</f>
        <v>0.002821792923811591</v>
      </c>
    </row>
    <row r="11" spans="1:11" ht="12" customHeight="1">
      <c r="A11" s="176"/>
      <c r="B11" s="67">
        <v>5</v>
      </c>
      <c r="C11" s="69">
        <v>19301.4</v>
      </c>
      <c r="D11" s="64">
        <v>700.82</v>
      </c>
      <c r="E11" s="70">
        <v>8.04</v>
      </c>
      <c r="F11" s="65"/>
      <c r="G11" s="65"/>
      <c r="H11" s="66">
        <f t="shared" si="1"/>
        <v>700.82</v>
      </c>
      <c r="I11" s="67">
        <v>615.97</v>
      </c>
      <c r="J11" s="64">
        <f t="shared" si="0"/>
        <v>84.85000000000002</v>
      </c>
      <c r="K11" s="68">
        <f aca="true" t="shared" si="2" ref="K11:K24">J11/C11</f>
        <v>0.004396054172236211</v>
      </c>
    </row>
    <row r="12" spans="1:11" ht="12" customHeight="1">
      <c r="A12" s="176"/>
      <c r="B12" s="71" t="s">
        <v>11</v>
      </c>
      <c r="C12" s="69">
        <v>11272.2</v>
      </c>
      <c r="D12" s="70">
        <v>346.24</v>
      </c>
      <c r="E12" s="70">
        <v>3.64</v>
      </c>
      <c r="F12" s="71"/>
      <c r="G12" s="71"/>
      <c r="H12" s="66">
        <f t="shared" si="1"/>
        <v>346.24</v>
      </c>
      <c r="I12" s="67">
        <v>432.14</v>
      </c>
      <c r="J12" s="64">
        <f t="shared" si="0"/>
        <v>-85.89999999999998</v>
      </c>
      <c r="K12" s="72">
        <f t="shared" si="2"/>
        <v>-0.007620517733894002</v>
      </c>
    </row>
    <row r="13" spans="1:11" ht="12" customHeight="1">
      <c r="A13" s="176"/>
      <c r="B13" s="67">
        <v>6</v>
      </c>
      <c r="C13" s="69">
        <v>4592.5</v>
      </c>
      <c r="D13" s="70">
        <v>138.74</v>
      </c>
      <c r="E13" s="67"/>
      <c r="F13" s="65"/>
      <c r="G13" s="65"/>
      <c r="H13" s="66">
        <f t="shared" si="1"/>
        <v>138.74</v>
      </c>
      <c r="I13" s="67">
        <v>176.97</v>
      </c>
      <c r="J13" s="64">
        <f t="shared" si="0"/>
        <v>-38.22999999999999</v>
      </c>
      <c r="K13" s="68">
        <f t="shared" si="2"/>
        <v>-0.008324442025040825</v>
      </c>
    </row>
    <row r="14" spans="1:11" ht="12.75" customHeight="1">
      <c r="A14" s="176"/>
      <c r="B14" s="67" t="s">
        <v>12</v>
      </c>
      <c r="C14" s="69">
        <v>4608.3</v>
      </c>
      <c r="D14" s="70">
        <v>161.51</v>
      </c>
      <c r="E14" s="67"/>
      <c r="F14" s="65"/>
      <c r="G14" s="65"/>
      <c r="H14" s="66">
        <f t="shared" si="1"/>
        <v>161.51</v>
      </c>
      <c r="I14" s="67">
        <v>186.18</v>
      </c>
      <c r="J14" s="64">
        <f t="shared" si="0"/>
        <v>-24.670000000000016</v>
      </c>
      <c r="K14" s="68">
        <f t="shared" si="2"/>
        <v>-0.005353384111277481</v>
      </c>
    </row>
    <row r="15" spans="1:11" ht="12" customHeight="1">
      <c r="A15" s="176"/>
      <c r="B15" s="67">
        <v>7</v>
      </c>
      <c r="C15" s="69">
        <v>9561.9</v>
      </c>
      <c r="D15" s="70">
        <v>391.07</v>
      </c>
      <c r="E15" s="70">
        <v>1.46</v>
      </c>
      <c r="F15" s="65"/>
      <c r="G15" s="65"/>
      <c r="H15" s="66">
        <f t="shared" si="1"/>
        <v>391.07</v>
      </c>
      <c r="I15" s="67">
        <v>361.72</v>
      </c>
      <c r="J15" s="64">
        <f t="shared" si="0"/>
        <v>29.349999999999966</v>
      </c>
      <c r="K15" s="68">
        <f t="shared" si="2"/>
        <v>0.0030694736401761123</v>
      </c>
    </row>
    <row r="16" spans="1:11" ht="12" customHeight="1">
      <c r="A16" s="176"/>
      <c r="B16" s="67">
        <v>8</v>
      </c>
      <c r="C16" s="69">
        <v>4573.6</v>
      </c>
      <c r="D16" s="70">
        <v>190.73</v>
      </c>
      <c r="E16" s="67"/>
      <c r="F16" s="65"/>
      <c r="G16" s="66"/>
      <c r="H16" s="66">
        <f t="shared" si="1"/>
        <v>190.73</v>
      </c>
      <c r="I16" s="67">
        <v>176.92</v>
      </c>
      <c r="J16" s="64">
        <f t="shared" si="0"/>
        <v>13.810000000000002</v>
      </c>
      <c r="K16" s="68">
        <f t="shared" si="2"/>
        <v>0.003019503235962918</v>
      </c>
    </row>
    <row r="17" spans="1:11" ht="12" customHeight="1">
      <c r="A17" s="176"/>
      <c r="B17" s="67">
        <v>9</v>
      </c>
      <c r="C17" s="69">
        <v>4877.3</v>
      </c>
      <c r="D17" s="70">
        <v>194.24</v>
      </c>
      <c r="E17" s="67"/>
      <c r="F17" s="65"/>
      <c r="G17" s="65"/>
      <c r="H17" s="66">
        <f t="shared" si="1"/>
        <v>194.24</v>
      </c>
      <c r="I17" s="67">
        <v>197.85</v>
      </c>
      <c r="J17" s="64">
        <f t="shared" si="0"/>
        <v>-3.609999999999985</v>
      </c>
      <c r="K17" s="68">
        <f t="shared" si="2"/>
        <v>-0.0007401636151149171</v>
      </c>
    </row>
    <row r="18" spans="1:11" ht="10.5" customHeight="1">
      <c r="A18" s="176"/>
      <c r="B18" s="67">
        <v>10</v>
      </c>
      <c r="C18" s="69">
        <v>4550.5</v>
      </c>
      <c r="D18" s="70">
        <v>183.01</v>
      </c>
      <c r="E18" s="67"/>
      <c r="F18" s="65"/>
      <c r="G18" s="65"/>
      <c r="H18" s="66">
        <f t="shared" si="1"/>
        <v>183.01</v>
      </c>
      <c r="I18" s="67">
        <v>164.9</v>
      </c>
      <c r="J18" s="64">
        <f t="shared" si="0"/>
        <v>18.109999999999985</v>
      </c>
      <c r="K18" s="68">
        <f t="shared" si="2"/>
        <v>0.003979782441489943</v>
      </c>
    </row>
    <row r="19" spans="1:11" ht="12" customHeight="1">
      <c r="A19" s="176"/>
      <c r="B19" s="67">
        <v>12</v>
      </c>
      <c r="C19" s="69">
        <v>10282.3</v>
      </c>
      <c r="D19" s="73">
        <v>447.24</v>
      </c>
      <c r="E19" s="67"/>
      <c r="F19" s="65"/>
      <c r="G19" s="74"/>
      <c r="H19" s="66">
        <f t="shared" si="1"/>
        <v>447.24</v>
      </c>
      <c r="I19" s="67">
        <v>480.45</v>
      </c>
      <c r="J19" s="64">
        <f t="shared" si="0"/>
        <v>-33.20999999999998</v>
      </c>
      <c r="K19" s="68">
        <f t="shared" si="2"/>
        <v>-0.0032298221215097773</v>
      </c>
    </row>
    <row r="20" spans="1:11" ht="11.25" customHeight="1">
      <c r="A20" s="176" t="s">
        <v>13</v>
      </c>
      <c r="B20" s="67">
        <v>2</v>
      </c>
      <c r="C20" s="69">
        <v>3804.5</v>
      </c>
      <c r="D20" s="73">
        <v>143.74</v>
      </c>
      <c r="E20" s="67"/>
      <c r="F20" s="65"/>
      <c r="G20" s="65"/>
      <c r="H20" s="66">
        <f t="shared" si="1"/>
        <v>143.74</v>
      </c>
      <c r="I20" s="67">
        <v>102.09</v>
      </c>
      <c r="J20" s="64">
        <f t="shared" si="0"/>
        <v>41.650000000000006</v>
      </c>
      <c r="K20" s="68">
        <f t="shared" si="2"/>
        <v>0.0109475620975161</v>
      </c>
    </row>
    <row r="21" spans="1:11" ht="10.5" customHeight="1">
      <c r="A21" s="176"/>
      <c r="B21" s="67" t="s">
        <v>14</v>
      </c>
      <c r="C21" s="69">
        <v>8309.8</v>
      </c>
      <c r="D21" s="73">
        <v>306.71</v>
      </c>
      <c r="E21" s="67"/>
      <c r="F21" s="65"/>
      <c r="G21" s="65"/>
      <c r="H21" s="66">
        <f t="shared" si="1"/>
        <v>306.71</v>
      </c>
      <c r="I21" s="67">
        <v>262.62</v>
      </c>
      <c r="J21" s="64">
        <f t="shared" si="0"/>
        <v>44.089999999999975</v>
      </c>
      <c r="K21" s="68">
        <f t="shared" si="2"/>
        <v>0.005305783532696332</v>
      </c>
    </row>
    <row r="22" spans="1:11" ht="11.25" customHeight="1">
      <c r="A22" s="176"/>
      <c r="B22" s="67">
        <v>4</v>
      </c>
      <c r="C22" s="69">
        <v>16618.4</v>
      </c>
      <c r="D22" s="73">
        <v>579.78</v>
      </c>
      <c r="E22" s="67">
        <v>1.12</v>
      </c>
      <c r="F22" s="65"/>
      <c r="G22" s="65"/>
      <c r="H22" s="66">
        <f t="shared" si="1"/>
        <v>579.78</v>
      </c>
      <c r="I22" s="67">
        <v>552.37</v>
      </c>
      <c r="J22" s="64">
        <f t="shared" si="0"/>
        <v>27.409999999999968</v>
      </c>
      <c r="K22" s="68">
        <f t="shared" si="2"/>
        <v>0.0016493765946180117</v>
      </c>
    </row>
    <row r="23" spans="1:11" ht="12" customHeight="1">
      <c r="A23" s="176"/>
      <c r="B23" s="67">
        <v>6</v>
      </c>
      <c r="C23" s="69">
        <v>4240.4</v>
      </c>
      <c r="D23" s="58">
        <v>178.71</v>
      </c>
      <c r="E23" s="67"/>
      <c r="F23" s="65"/>
      <c r="G23" s="65"/>
      <c r="H23" s="66">
        <f>D23-F23-G23</f>
        <v>178.71</v>
      </c>
      <c r="I23" s="67">
        <v>145.27</v>
      </c>
      <c r="J23" s="64">
        <f t="shared" si="0"/>
        <v>33.44</v>
      </c>
      <c r="K23" s="68">
        <f t="shared" si="2"/>
        <v>0.007886048485991887</v>
      </c>
    </row>
    <row r="24" spans="1:11" ht="11.25" customHeight="1">
      <c r="A24" s="176"/>
      <c r="B24" s="67">
        <v>8</v>
      </c>
      <c r="C24" s="69">
        <v>4289.7</v>
      </c>
      <c r="D24" s="73">
        <v>208.44</v>
      </c>
      <c r="E24" s="67"/>
      <c r="F24" s="65"/>
      <c r="G24" s="65"/>
      <c r="H24" s="66">
        <f>D24-F24-G24</f>
        <v>208.44</v>
      </c>
      <c r="I24" s="67">
        <v>159.36</v>
      </c>
      <c r="J24" s="64">
        <f t="shared" si="0"/>
        <v>49.079999999999984</v>
      </c>
      <c r="K24" s="68">
        <f t="shared" si="2"/>
        <v>0.01144135953563186</v>
      </c>
    </row>
    <row r="25" spans="1:11" ht="12.75" customHeight="1">
      <c r="A25" s="176"/>
      <c r="B25" s="67" t="s">
        <v>15</v>
      </c>
      <c r="C25" s="75">
        <v>8879</v>
      </c>
      <c r="D25" s="70">
        <v>493.78</v>
      </c>
      <c r="E25" s="67">
        <v>5.42</v>
      </c>
      <c r="F25" s="65"/>
      <c r="G25" s="65"/>
      <c r="H25" s="66">
        <f t="shared" si="1"/>
        <v>493.78</v>
      </c>
      <c r="I25" s="67">
        <v>467.01</v>
      </c>
      <c r="J25" s="64">
        <f t="shared" si="0"/>
        <v>26.769999999999982</v>
      </c>
      <c r="K25" s="76">
        <f>J25/8879.7</f>
        <v>0.003014741489014266</v>
      </c>
    </row>
    <row r="26" spans="1:11" ht="13.5" customHeight="1">
      <c r="A26" s="176"/>
      <c r="B26" s="77" t="s">
        <v>16</v>
      </c>
      <c r="C26" s="121">
        <v>8873.4</v>
      </c>
      <c r="D26" s="70">
        <v>484.17</v>
      </c>
      <c r="E26" s="67">
        <v>0.57</v>
      </c>
      <c r="F26" s="65"/>
      <c r="G26" s="65"/>
      <c r="H26" s="66">
        <f t="shared" si="1"/>
        <v>484.17</v>
      </c>
      <c r="I26" s="70">
        <v>397.56</v>
      </c>
      <c r="J26" s="64">
        <f t="shared" si="0"/>
        <v>86.61000000000001</v>
      </c>
      <c r="K26" s="68">
        <f>J26/8873.4</f>
        <v>0.009760632902833188</v>
      </c>
    </row>
    <row r="27" spans="1:11" ht="11.25" customHeight="1">
      <c r="A27" s="176"/>
      <c r="B27" s="67">
        <v>10</v>
      </c>
      <c r="C27" s="69">
        <v>6245.6</v>
      </c>
      <c r="D27" s="70">
        <v>236</v>
      </c>
      <c r="E27" s="67"/>
      <c r="F27" s="65"/>
      <c r="G27" s="65"/>
      <c r="H27" s="66">
        <f t="shared" si="1"/>
        <v>236</v>
      </c>
      <c r="I27" s="67">
        <v>204.12</v>
      </c>
      <c r="J27" s="64">
        <f t="shared" si="0"/>
        <v>31.879999999999995</v>
      </c>
      <c r="K27" s="68">
        <f aca="true" t="shared" si="3" ref="K27:K53">J27/C27</f>
        <v>0.005104393493019084</v>
      </c>
    </row>
    <row r="28" spans="1:11" ht="13.5" customHeight="1">
      <c r="A28" s="176" t="s">
        <v>17</v>
      </c>
      <c r="B28" s="67">
        <v>4</v>
      </c>
      <c r="C28" s="69">
        <v>6511</v>
      </c>
      <c r="D28" s="70">
        <v>273.83</v>
      </c>
      <c r="E28" s="67"/>
      <c r="F28" s="65"/>
      <c r="G28" s="65"/>
      <c r="H28" s="66">
        <f t="shared" si="1"/>
        <v>273.83</v>
      </c>
      <c r="I28" s="67">
        <v>241.96</v>
      </c>
      <c r="J28" s="64">
        <f t="shared" si="0"/>
        <v>31.869999999999976</v>
      </c>
      <c r="K28" s="68">
        <f t="shared" si="3"/>
        <v>0.0048947934265089815</v>
      </c>
    </row>
    <row r="29" spans="1:11" ht="12" customHeight="1">
      <c r="A29" s="176"/>
      <c r="B29" s="67">
        <v>5</v>
      </c>
      <c r="C29" s="69">
        <v>8295.8</v>
      </c>
      <c r="D29" s="73">
        <v>296.77</v>
      </c>
      <c r="E29" s="67">
        <v>0.1</v>
      </c>
      <c r="F29" s="78">
        <v>13.26</v>
      </c>
      <c r="G29" s="78"/>
      <c r="H29" s="66">
        <f t="shared" si="1"/>
        <v>283.51</v>
      </c>
      <c r="I29" s="79">
        <v>328.71</v>
      </c>
      <c r="J29" s="64">
        <f t="shared" si="0"/>
        <v>-45.19999999999999</v>
      </c>
      <c r="K29" s="68">
        <f t="shared" si="3"/>
        <v>-0.005448540225174184</v>
      </c>
    </row>
    <row r="30" spans="1:11" ht="12.75" customHeight="1">
      <c r="A30" s="176"/>
      <c r="B30" s="67">
        <v>6</v>
      </c>
      <c r="C30" s="69">
        <v>5986</v>
      </c>
      <c r="D30" s="70">
        <v>262.34</v>
      </c>
      <c r="E30" s="67"/>
      <c r="F30" s="65"/>
      <c r="G30" s="65"/>
      <c r="H30" s="66">
        <f t="shared" si="1"/>
        <v>262.34</v>
      </c>
      <c r="I30" s="67">
        <v>230.22</v>
      </c>
      <c r="J30" s="64">
        <f t="shared" si="0"/>
        <v>32.119999999999976</v>
      </c>
      <c r="K30" s="68">
        <f t="shared" si="3"/>
        <v>0.0053658536585365815</v>
      </c>
    </row>
    <row r="31" spans="1:11" ht="12.75" customHeight="1">
      <c r="A31" s="176"/>
      <c r="B31" s="67">
        <v>8</v>
      </c>
      <c r="C31" s="69">
        <v>2108.2</v>
      </c>
      <c r="D31" s="70">
        <v>89.57</v>
      </c>
      <c r="E31" s="67"/>
      <c r="F31" s="65"/>
      <c r="G31" s="65"/>
      <c r="H31" s="66">
        <f t="shared" si="1"/>
        <v>89.57</v>
      </c>
      <c r="I31" s="67">
        <v>61.49</v>
      </c>
      <c r="J31" s="64">
        <f t="shared" si="0"/>
        <v>28.07999999999999</v>
      </c>
      <c r="K31" s="68">
        <f t="shared" si="3"/>
        <v>0.013319419409923153</v>
      </c>
    </row>
    <row r="32" spans="1:11" ht="11.25" customHeight="1">
      <c r="A32" s="176"/>
      <c r="B32" s="67">
        <v>9</v>
      </c>
      <c r="C32" s="69">
        <v>9889</v>
      </c>
      <c r="D32" s="70">
        <v>328.73</v>
      </c>
      <c r="E32" s="67"/>
      <c r="F32" s="65"/>
      <c r="G32" s="65"/>
      <c r="H32" s="66">
        <f t="shared" si="1"/>
        <v>328.73</v>
      </c>
      <c r="I32" s="67">
        <v>321.56</v>
      </c>
      <c r="J32" s="64">
        <f t="shared" si="0"/>
        <v>7.170000000000016</v>
      </c>
      <c r="K32" s="68">
        <f t="shared" si="3"/>
        <v>0.0007250480331681682</v>
      </c>
    </row>
    <row r="33" spans="1:11" ht="12" customHeight="1">
      <c r="A33" s="176"/>
      <c r="B33" s="67">
        <v>12</v>
      </c>
      <c r="C33" s="69">
        <v>6454.5</v>
      </c>
      <c r="D33" s="70">
        <v>307.16</v>
      </c>
      <c r="E33" s="70">
        <v>3.73</v>
      </c>
      <c r="F33" s="65"/>
      <c r="G33" s="65"/>
      <c r="H33" s="66">
        <f t="shared" si="1"/>
        <v>307.16</v>
      </c>
      <c r="I33" s="70">
        <v>228.69</v>
      </c>
      <c r="J33" s="64">
        <f t="shared" si="0"/>
        <v>78.47000000000003</v>
      </c>
      <c r="K33" s="68">
        <f t="shared" si="3"/>
        <v>0.012157409559222253</v>
      </c>
    </row>
    <row r="34" spans="1:11" ht="14.25" customHeight="1">
      <c r="A34" s="176"/>
      <c r="B34" s="67">
        <v>14</v>
      </c>
      <c r="C34" s="69">
        <v>5285.8</v>
      </c>
      <c r="D34" s="70">
        <v>203.3</v>
      </c>
      <c r="E34" s="67"/>
      <c r="F34" s="65"/>
      <c r="G34" s="65"/>
      <c r="H34" s="66">
        <f t="shared" si="1"/>
        <v>203.3</v>
      </c>
      <c r="I34" s="70">
        <v>219.07</v>
      </c>
      <c r="J34" s="64">
        <f t="shared" si="0"/>
        <v>-15.769999999999982</v>
      </c>
      <c r="K34" s="68">
        <f t="shared" si="3"/>
        <v>-0.0029834651329978396</v>
      </c>
    </row>
    <row r="35" spans="1:11" ht="12" customHeight="1">
      <c r="A35" s="176"/>
      <c r="B35" s="67">
        <v>22</v>
      </c>
      <c r="C35" s="69">
        <v>5854.4</v>
      </c>
      <c r="D35" s="70">
        <v>239.92</v>
      </c>
      <c r="E35" s="67"/>
      <c r="F35" s="65"/>
      <c r="G35" s="65"/>
      <c r="H35" s="66">
        <f t="shared" si="1"/>
        <v>239.92</v>
      </c>
      <c r="I35" s="67">
        <v>211.67</v>
      </c>
      <c r="J35" s="64">
        <f t="shared" si="0"/>
        <v>28.25</v>
      </c>
      <c r="K35" s="68">
        <f t="shared" si="3"/>
        <v>0.004825430445476907</v>
      </c>
    </row>
    <row r="36" spans="1:11" ht="12.75" customHeight="1">
      <c r="A36" s="176" t="s">
        <v>18</v>
      </c>
      <c r="B36" s="67" t="s">
        <v>19</v>
      </c>
      <c r="C36" s="69">
        <v>16008</v>
      </c>
      <c r="D36" s="70">
        <v>864.38</v>
      </c>
      <c r="E36" s="70">
        <v>6.21</v>
      </c>
      <c r="F36" s="65"/>
      <c r="G36" s="65"/>
      <c r="H36" s="66">
        <f t="shared" si="1"/>
        <v>864.38</v>
      </c>
      <c r="I36" s="70">
        <v>553.407</v>
      </c>
      <c r="J36" s="64">
        <f t="shared" si="0"/>
        <v>310.97299999999996</v>
      </c>
      <c r="K36" s="68">
        <f t="shared" si="3"/>
        <v>0.01942609945027486</v>
      </c>
    </row>
    <row r="37" spans="1:11" ht="12.75" customHeight="1">
      <c r="A37" s="176"/>
      <c r="B37" s="67" t="s">
        <v>20</v>
      </c>
      <c r="C37" s="69">
        <v>5223</v>
      </c>
      <c r="D37" s="70">
        <v>224.93</v>
      </c>
      <c r="E37" s="70">
        <v>5.4</v>
      </c>
      <c r="F37" s="65"/>
      <c r="G37" s="65"/>
      <c r="H37" s="66">
        <f t="shared" si="1"/>
        <v>224.93</v>
      </c>
      <c r="I37" s="67">
        <v>219.27</v>
      </c>
      <c r="J37" s="64">
        <f t="shared" si="0"/>
        <v>5.659999999999997</v>
      </c>
      <c r="K37" s="68">
        <f t="shared" si="3"/>
        <v>0.0010836683898142823</v>
      </c>
    </row>
    <row r="38" spans="1:11" ht="12.75" customHeight="1">
      <c r="A38" s="176"/>
      <c r="B38" s="67" t="s">
        <v>21</v>
      </c>
      <c r="C38" s="69">
        <v>3843.5</v>
      </c>
      <c r="D38" s="70">
        <v>157.63</v>
      </c>
      <c r="E38" s="67"/>
      <c r="F38" s="65"/>
      <c r="G38" s="65"/>
      <c r="H38" s="66">
        <f t="shared" si="1"/>
        <v>157.63</v>
      </c>
      <c r="I38" s="67">
        <v>130.15</v>
      </c>
      <c r="J38" s="64">
        <f t="shared" si="0"/>
        <v>27.47999999999999</v>
      </c>
      <c r="K38" s="68">
        <f t="shared" si="3"/>
        <v>0.007149733315988029</v>
      </c>
    </row>
    <row r="39" spans="1:11" ht="11.25" customHeight="1">
      <c r="A39" s="176"/>
      <c r="B39" s="67" t="s">
        <v>22</v>
      </c>
      <c r="C39" s="69">
        <v>1281.2</v>
      </c>
      <c r="D39" s="70">
        <v>55.03</v>
      </c>
      <c r="E39" s="67"/>
      <c r="F39" s="65"/>
      <c r="G39" s="65"/>
      <c r="H39" s="66">
        <f t="shared" si="1"/>
        <v>55.03</v>
      </c>
      <c r="I39" s="70">
        <v>70.22</v>
      </c>
      <c r="J39" s="64">
        <f t="shared" si="0"/>
        <v>-15.189999999999998</v>
      </c>
      <c r="K39" s="68">
        <f t="shared" si="3"/>
        <v>-0.011856072432094909</v>
      </c>
    </row>
    <row r="40" spans="1:11" ht="12" customHeight="1">
      <c r="A40" s="176"/>
      <c r="B40" s="67">
        <v>7</v>
      </c>
      <c r="C40" s="69">
        <v>8117.5</v>
      </c>
      <c r="D40" s="70">
        <v>327.8</v>
      </c>
      <c r="E40" s="70">
        <v>0.8</v>
      </c>
      <c r="F40" s="65"/>
      <c r="G40" s="65"/>
      <c r="H40" s="66">
        <f t="shared" si="1"/>
        <v>327.8</v>
      </c>
      <c r="I40" s="67">
        <v>180.46</v>
      </c>
      <c r="J40" s="64">
        <f t="shared" si="0"/>
        <v>147.34</v>
      </c>
      <c r="K40" s="68">
        <f t="shared" si="3"/>
        <v>0.018150908530951648</v>
      </c>
    </row>
    <row r="41" spans="1:11" ht="12" customHeight="1">
      <c r="A41" s="176"/>
      <c r="B41" s="67">
        <v>11</v>
      </c>
      <c r="C41" s="69">
        <v>1945.5</v>
      </c>
      <c r="D41" s="70">
        <v>96.96</v>
      </c>
      <c r="E41" s="67"/>
      <c r="F41" s="65"/>
      <c r="G41" s="65"/>
      <c r="H41" s="66">
        <f t="shared" si="1"/>
        <v>96.96</v>
      </c>
      <c r="I41" s="67">
        <v>67.03</v>
      </c>
      <c r="J41" s="64">
        <f t="shared" si="0"/>
        <v>29.929999999999993</v>
      </c>
      <c r="K41" s="68">
        <f t="shared" si="3"/>
        <v>0.01538421999485993</v>
      </c>
    </row>
    <row r="42" spans="1:11" ht="12.75" customHeight="1">
      <c r="A42" s="176"/>
      <c r="B42" s="67">
        <v>13</v>
      </c>
      <c r="C42" s="69">
        <v>1268.6</v>
      </c>
      <c r="D42" s="70">
        <v>64.03</v>
      </c>
      <c r="E42" s="67"/>
      <c r="F42" s="65"/>
      <c r="G42" s="65"/>
      <c r="H42" s="66">
        <f t="shared" si="1"/>
        <v>64.03</v>
      </c>
      <c r="I42" s="67">
        <v>45.53</v>
      </c>
      <c r="J42" s="64">
        <f t="shared" si="0"/>
        <v>18.5</v>
      </c>
      <c r="K42" s="68">
        <f t="shared" si="3"/>
        <v>0.014583004887277314</v>
      </c>
    </row>
    <row r="43" spans="1:11" ht="12.75" customHeight="1">
      <c r="A43" s="176"/>
      <c r="B43" s="67">
        <v>17</v>
      </c>
      <c r="C43" s="69">
        <v>5864.3</v>
      </c>
      <c r="D43" s="70">
        <v>242.86</v>
      </c>
      <c r="E43" s="67"/>
      <c r="F43" s="65"/>
      <c r="G43" s="65"/>
      <c r="H43" s="66">
        <f t="shared" si="1"/>
        <v>242.86</v>
      </c>
      <c r="I43" s="70">
        <v>245.61</v>
      </c>
      <c r="J43" s="64">
        <f t="shared" si="0"/>
        <v>-2.75</v>
      </c>
      <c r="K43" s="68">
        <f t="shared" si="3"/>
        <v>-0.0004689391743260065</v>
      </c>
    </row>
    <row r="44" spans="1:11" ht="10.5" customHeight="1">
      <c r="A44" s="172" t="s">
        <v>23</v>
      </c>
      <c r="B44" s="67">
        <v>4</v>
      </c>
      <c r="C44" s="69">
        <v>3366.7</v>
      </c>
      <c r="D44" s="70">
        <v>131.09</v>
      </c>
      <c r="E44" s="67"/>
      <c r="F44" s="65"/>
      <c r="G44" s="65"/>
      <c r="H44" s="66">
        <f t="shared" si="1"/>
        <v>131.09</v>
      </c>
      <c r="I44" s="67">
        <v>112.56</v>
      </c>
      <c r="J44" s="64">
        <f t="shared" si="0"/>
        <v>18.53</v>
      </c>
      <c r="K44" s="68">
        <f t="shared" si="3"/>
        <v>0.005503905901921764</v>
      </c>
    </row>
    <row r="45" spans="1:11" ht="13.5" customHeight="1">
      <c r="A45" s="173"/>
      <c r="B45" s="67">
        <v>10</v>
      </c>
      <c r="C45" s="69">
        <v>3255.6</v>
      </c>
      <c r="D45" s="70">
        <v>134.38</v>
      </c>
      <c r="E45" s="67"/>
      <c r="F45" s="65"/>
      <c r="G45" s="65"/>
      <c r="H45" s="66">
        <f t="shared" si="1"/>
        <v>134.38</v>
      </c>
      <c r="I45" s="67">
        <v>119.8</v>
      </c>
      <c r="J45" s="64">
        <f t="shared" si="0"/>
        <v>14.579999999999998</v>
      </c>
      <c r="K45" s="68">
        <f t="shared" si="3"/>
        <v>0.004478437154441577</v>
      </c>
    </row>
    <row r="46" spans="1:11" ht="12" customHeight="1">
      <c r="A46" s="172" t="s">
        <v>24</v>
      </c>
      <c r="B46" s="67">
        <v>6</v>
      </c>
      <c r="C46" s="69">
        <v>8885.1</v>
      </c>
      <c r="D46" s="73">
        <v>476.51</v>
      </c>
      <c r="E46" s="67"/>
      <c r="F46" s="65"/>
      <c r="G46" s="65"/>
      <c r="H46" s="66">
        <f t="shared" si="1"/>
        <v>476.51</v>
      </c>
      <c r="I46" s="67">
        <v>374.21</v>
      </c>
      <c r="J46" s="64">
        <f t="shared" si="0"/>
        <v>102.30000000000001</v>
      </c>
      <c r="K46" s="68">
        <f t="shared" si="3"/>
        <v>0.011513657696593174</v>
      </c>
    </row>
    <row r="47" spans="1:11" ht="11.25" customHeight="1">
      <c r="A47" s="174"/>
      <c r="B47" s="67" t="s">
        <v>12</v>
      </c>
      <c r="C47" s="69">
        <v>2307.7</v>
      </c>
      <c r="D47" s="70">
        <v>99.8</v>
      </c>
      <c r="E47" s="70">
        <v>0</v>
      </c>
      <c r="F47" s="65"/>
      <c r="G47" s="65"/>
      <c r="H47" s="66">
        <f t="shared" si="1"/>
        <v>99.8</v>
      </c>
      <c r="I47" s="67">
        <v>90.56</v>
      </c>
      <c r="J47" s="64">
        <f t="shared" si="0"/>
        <v>9.239999999999995</v>
      </c>
      <c r="K47" s="68">
        <f t="shared" si="3"/>
        <v>0.00400398665337782</v>
      </c>
    </row>
    <row r="48" spans="1:11" ht="10.5" customHeight="1">
      <c r="A48" s="174"/>
      <c r="B48" s="67" t="s">
        <v>25</v>
      </c>
      <c r="C48" s="69">
        <v>2250.2</v>
      </c>
      <c r="D48" s="73">
        <v>100.04</v>
      </c>
      <c r="E48" s="67"/>
      <c r="F48" s="65"/>
      <c r="G48" s="65"/>
      <c r="H48" s="66">
        <f t="shared" si="1"/>
        <v>100.04</v>
      </c>
      <c r="I48" s="67">
        <v>74.65</v>
      </c>
      <c r="J48" s="64">
        <f t="shared" si="0"/>
        <v>25.39</v>
      </c>
      <c r="K48" s="80">
        <f t="shared" si="3"/>
        <v>0.011283441471869169</v>
      </c>
    </row>
    <row r="49" spans="1:11" ht="11.25" customHeight="1">
      <c r="A49" s="174"/>
      <c r="B49" s="67">
        <v>8</v>
      </c>
      <c r="C49" s="69">
        <v>8887.1</v>
      </c>
      <c r="D49" s="70">
        <v>464.41</v>
      </c>
      <c r="E49" s="70">
        <v>1.07</v>
      </c>
      <c r="F49" s="65"/>
      <c r="G49" s="65"/>
      <c r="H49" s="66">
        <f t="shared" si="1"/>
        <v>464.41</v>
      </c>
      <c r="I49" s="67">
        <v>480.78</v>
      </c>
      <c r="J49" s="64">
        <f t="shared" si="0"/>
        <v>-16.369999999999948</v>
      </c>
      <c r="K49" s="80">
        <f t="shared" si="3"/>
        <v>-0.001841995701634948</v>
      </c>
    </row>
    <row r="50" spans="1:11" ht="11.25" customHeight="1">
      <c r="A50" s="174"/>
      <c r="B50" s="67" t="s">
        <v>26</v>
      </c>
      <c r="C50" s="69">
        <v>2244.9</v>
      </c>
      <c r="D50" s="70">
        <v>129.04</v>
      </c>
      <c r="E50" s="67"/>
      <c r="F50" s="65"/>
      <c r="G50" s="69"/>
      <c r="H50" s="66">
        <f t="shared" si="1"/>
        <v>129.04</v>
      </c>
      <c r="I50" s="67">
        <v>110.72</v>
      </c>
      <c r="J50" s="64">
        <f t="shared" si="0"/>
        <v>18.319999999999993</v>
      </c>
      <c r="K50" s="80">
        <f t="shared" si="3"/>
        <v>0.008160719853891038</v>
      </c>
    </row>
    <row r="51" spans="1:11" ht="11.25" customHeight="1">
      <c r="A51" s="174"/>
      <c r="B51" s="67" t="s">
        <v>27</v>
      </c>
      <c r="C51" s="69">
        <v>2280</v>
      </c>
      <c r="D51" s="73">
        <v>115.05</v>
      </c>
      <c r="E51" s="67"/>
      <c r="F51" s="65"/>
      <c r="G51" s="78"/>
      <c r="H51" s="66">
        <f t="shared" si="1"/>
        <v>115.05</v>
      </c>
      <c r="I51" s="67">
        <v>88.11</v>
      </c>
      <c r="J51" s="64">
        <f t="shared" si="0"/>
        <v>26.939999999999998</v>
      </c>
      <c r="K51" s="68">
        <f t="shared" si="3"/>
        <v>0.01181578947368421</v>
      </c>
    </row>
    <row r="52" spans="1:11" ht="12" customHeight="1">
      <c r="A52" s="174"/>
      <c r="B52" s="67">
        <v>10</v>
      </c>
      <c r="C52" s="69">
        <v>8922.28</v>
      </c>
      <c r="D52" s="73">
        <v>497.87</v>
      </c>
      <c r="E52" s="70">
        <v>1.38</v>
      </c>
      <c r="F52" s="65"/>
      <c r="G52" s="65"/>
      <c r="H52" s="66">
        <f t="shared" si="1"/>
        <v>497.87</v>
      </c>
      <c r="I52" s="67">
        <v>486.6</v>
      </c>
      <c r="J52" s="64">
        <f t="shared" si="0"/>
        <v>11.269999999999982</v>
      </c>
      <c r="K52" s="68">
        <f>J52/C52</f>
        <v>0.001263130051959811</v>
      </c>
    </row>
    <row r="53" spans="1:11" ht="11.25" customHeight="1">
      <c r="A53" s="174"/>
      <c r="B53" s="67" t="s">
        <v>28</v>
      </c>
      <c r="C53" s="69">
        <v>2293.8</v>
      </c>
      <c r="D53" s="73">
        <v>78.03</v>
      </c>
      <c r="E53" s="67">
        <v>0.2</v>
      </c>
      <c r="F53" s="65"/>
      <c r="G53" s="78"/>
      <c r="H53" s="66">
        <f t="shared" si="1"/>
        <v>78.03</v>
      </c>
      <c r="I53" s="67">
        <v>97.52</v>
      </c>
      <c r="J53" s="64">
        <f t="shared" si="0"/>
        <v>-19.489999999999995</v>
      </c>
      <c r="K53" s="68">
        <f t="shared" si="3"/>
        <v>-0.008496817508065217</v>
      </c>
    </row>
    <row r="54" spans="1:11" ht="11.25" customHeight="1">
      <c r="A54" s="173"/>
      <c r="B54" s="67" t="s">
        <v>29</v>
      </c>
      <c r="C54" s="69">
        <v>2233.5</v>
      </c>
      <c r="D54" s="70">
        <v>121.58</v>
      </c>
      <c r="E54" s="67"/>
      <c r="F54" s="65"/>
      <c r="G54" s="65"/>
      <c r="H54" s="66">
        <f t="shared" si="1"/>
        <v>121.58</v>
      </c>
      <c r="I54" s="67">
        <v>130.83</v>
      </c>
      <c r="J54" s="64">
        <f t="shared" si="0"/>
        <v>-9.250000000000014</v>
      </c>
      <c r="K54" s="68">
        <f>J54/C54</f>
        <v>-0.004141481978956801</v>
      </c>
    </row>
    <row r="55" spans="1:11" ht="13.5" customHeight="1">
      <c r="A55" s="175" t="s">
        <v>30</v>
      </c>
      <c r="B55" s="175"/>
      <c r="C55" s="81">
        <f>SUM(C7:C54)</f>
        <v>305507.88</v>
      </c>
      <c r="D55" s="82">
        <f aca="true" t="shared" si="4" ref="D55:J55">SUM(D7:D54)</f>
        <v>12844.889999999998</v>
      </c>
      <c r="E55" s="82">
        <f t="shared" si="4"/>
        <v>40.06000000000001</v>
      </c>
      <c r="F55" s="82">
        <f t="shared" si="4"/>
        <v>13.26</v>
      </c>
      <c r="G55" s="83">
        <f>SUM(G53:G54)</f>
        <v>0</v>
      </c>
      <c r="H55" s="82">
        <f>SUM(H7:H54)</f>
        <v>12831.63</v>
      </c>
      <c r="I55" s="82">
        <f t="shared" si="4"/>
        <v>11655.817</v>
      </c>
      <c r="J55" s="82">
        <f t="shared" si="4"/>
        <v>1175.8129999999999</v>
      </c>
      <c r="K55" s="84">
        <f>J55/C55</f>
        <v>0.0038487157843522723</v>
      </c>
    </row>
    <row r="56" spans="1:1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0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9.75" customHeight="1">
      <c r="A58" s="85"/>
      <c r="B58" s="85"/>
      <c r="C58" s="86"/>
      <c r="D58" s="58"/>
      <c r="E58" s="58"/>
      <c r="F58" s="58"/>
      <c r="G58" s="58"/>
      <c r="H58" s="58"/>
      <c r="I58" s="58"/>
      <c r="J58" s="58"/>
      <c r="K58" s="58"/>
    </row>
    <row r="59" spans="1:4" ht="15">
      <c r="A59" s="58" t="s">
        <v>31</v>
      </c>
      <c r="B59" s="58"/>
      <c r="C59" s="58"/>
      <c r="D59" s="58"/>
    </row>
  </sheetData>
  <sheetProtection/>
  <mergeCells count="19">
    <mergeCell ref="A1:K1"/>
    <mergeCell ref="A3:J3"/>
    <mergeCell ref="A4:J4"/>
    <mergeCell ref="A5:B6"/>
    <mergeCell ref="C5:C6"/>
    <mergeCell ref="D5:D6"/>
    <mergeCell ref="E5:E6"/>
    <mergeCell ref="F5:G5"/>
    <mergeCell ref="H5:H6"/>
    <mergeCell ref="I5:I6"/>
    <mergeCell ref="A44:A45"/>
    <mergeCell ref="A46:A54"/>
    <mergeCell ref="A55:B55"/>
    <mergeCell ref="J5:J6"/>
    <mergeCell ref="K5:K6"/>
    <mergeCell ref="A7:A19"/>
    <mergeCell ref="A20:A27"/>
    <mergeCell ref="A28:A35"/>
    <mergeCell ref="A36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2">
      <selection activeCell="Q47" sqref="Q47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197" t="s">
        <v>40</v>
      </c>
      <c r="B4" s="197"/>
      <c r="C4" s="197"/>
      <c r="D4" s="197"/>
      <c r="E4" s="197"/>
      <c r="F4" s="197"/>
      <c r="G4" s="197"/>
      <c r="H4" s="197"/>
      <c r="I4" s="197"/>
      <c r="J4" s="197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460.3</v>
      </c>
      <c r="E7" s="96"/>
      <c r="F7" s="96"/>
      <c r="G7" s="96"/>
      <c r="H7" s="97">
        <f>D7-F7-G7</f>
        <v>460.3</v>
      </c>
      <c r="I7" s="98">
        <v>399.94</v>
      </c>
      <c r="J7" s="95">
        <f>D7-I7</f>
        <v>60.360000000000014</v>
      </c>
      <c r="K7" s="99">
        <f>J7/C7</f>
        <v>0.004872142580395197</v>
      </c>
    </row>
    <row r="8" spans="1:11" ht="12.75" customHeight="1">
      <c r="A8" s="194"/>
      <c r="B8" s="98">
        <v>2</v>
      </c>
      <c r="C8" s="100">
        <v>7207.5</v>
      </c>
      <c r="D8" s="95">
        <v>304.77</v>
      </c>
      <c r="E8" s="98"/>
      <c r="F8" s="96"/>
      <c r="G8" s="96"/>
      <c r="H8" s="97">
        <f aca="true" t="shared" si="0" ref="H8:H54">D8-F8-G8</f>
        <v>304.77</v>
      </c>
      <c r="I8" s="98">
        <v>328.16</v>
      </c>
      <c r="J8" s="95">
        <f aca="true" t="shared" si="1" ref="J8:J54">D8-I8</f>
        <v>-23.390000000000043</v>
      </c>
      <c r="K8" s="99">
        <f>J8/C8</f>
        <v>-0.0032452306625043417</v>
      </c>
    </row>
    <row r="9" spans="1:11" ht="12.75" customHeight="1">
      <c r="A9" s="194"/>
      <c r="B9" s="98">
        <v>3</v>
      </c>
      <c r="C9" s="100">
        <v>5560.6</v>
      </c>
      <c r="D9" s="95">
        <v>265.33</v>
      </c>
      <c r="E9" s="101">
        <v>0.6</v>
      </c>
      <c r="F9" s="96"/>
      <c r="G9" s="96"/>
      <c r="H9" s="97">
        <f t="shared" si="0"/>
        <v>265.33</v>
      </c>
      <c r="I9" s="98">
        <v>270.97</v>
      </c>
      <c r="J9" s="95">
        <f t="shared" si="1"/>
        <v>-5.640000000000043</v>
      </c>
      <c r="K9" s="99">
        <f>J9/C9</f>
        <v>-0.0010142790346365578</v>
      </c>
    </row>
    <row r="10" spans="1:11" ht="12.75" customHeight="1">
      <c r="A10" s="194"/>
      <c r="B10" s="98">
        <v>4</v>
      </c>
      <c r="C10" s="100">
        <v>4607</v>
      </c>
      <c r="D10" s="95">
        <v>174.89</v>
      </c>
      <c r="E10" s="98"/>
      <c r="F10" s="96"/>
      <c r="G10" s="96"/>
      <c r="H10" s="97">
        <f t="shared" si="0"/>
        <v>174.89</v>
      </c>
      <c r="I10" s="98">
        <v>193.18</v>
      </c>
      <c r="J10" s="95">
        <f t="shared" si="1"/>
        <v>-18.29000000000002</v>
      </c>
      <c r="K10" s="99">
        <f>J10/C10</f>
        <v>-0.003970045582808774</v>
      </c>
    </row>
    <row r="11" spans="1:11" ht="12.75" customHeight="1">
      <c r="A11" s="194"/>
      <c r="B11" s="98">
        <v>5</v>
      </c>
      <c r="C11" s="100">
        <v>19301.4</v>
      </c>
      <c r="D11" s="95">
        <v>913.72</v>
      </c>
      <c r="E11" s="101">
        <v>6.9</v>
      </c>
      <c r="F11" s="96"/>
      <c r="G11" s="96"/>
      <c r="H11" s="97">
        <f t="shared" si="0"/>
        <v>913.72</v>
      </c>
      <c r="I11" s="98">
        <v>763.27</v>
      </c>
      <c r="J11" s="95">
        <f t="shared" si="1"/>
        <v>150.45000000000005</v>
      </c>
      <c r="K11" s="99">
        <f aca="true" t="shared" si="2" ref="K11:K24">J11/C11</f>
        <v>0.007794771363735275</v>
      </c>
    </row>
    <row r="12" spans="1:11" ht="12.75" customHeight="1">
      <c r="A12" s="194"/>
      <c r="B12" s="98" t="s">
        <v>11</v>
      </c>
      <c r="C12" s="100">
        <v>11272.2</v>
      </c>
      <c r="D12" s="101">
        <v>501.24</v>
      </c>
      <c r="E12" s="101">
        <v>2.37</v>
      </c>
      <c r="F12" s="102"/>
      <c r="G12" s="102"/>
      <c r="H12" s="97">
        <f t="shared" si="0"/>
        <v>501.24</v>
      </c>
      <c r="I12" s="98">
        <v>446.79</v>
      </c>
      <c r="J12" s="95">
        <f t="shared" si="1"/>
        <v>54.44999999999999</v>
      </c>
      <c r="K12" s="103">
        <f t="shared" si="2"/>
        <v>0.004830467876723265</v>
      </c>
    </row>
    <row r="13" spans="1:11" ht="12.75" customHeight="1">
      <c r="A13" s="194"/>
      <c r="B13" s="98">
        <v>6</v>
      </c>
      <c r="C13" s="100">
        <v>4592.5</v>
      </c>
      <c r="D13" s="101">
        <v>159.33</v>
      </c>
      <c r="E13" s="98"/>
      <c r="F13" s="96"/>
      <c r="G13" s="96"/>
      <c r="H13" s="97">
        <f t="shared" si="0"/>
        <v>159.33</v>
      </c>
      <c r="I13" s="98">
        <v>157.79</v>
      </c>
      <c r="J13" s="95">
        <f t="shared" si="1"/>
        <v>1.5400000000000205</v>
      </c>
      <c r="K13" s="99">
        <f t="shared" si="2"/>
        <v>0.0003353293413173697</v>
      </c>
    </row>
    <row r="14" spans="1:11" ht="12.75" customHeight="1">
      <c r="A14" s="194"/>
      <c r="B14" s="98" t="s">
        <v>12</v>
      </c>
      <c r="C14" s="100">
        <v>4608.3</v>
      </c>
      <c r="D14" s="101">
        <v>184.44</v>
      </c>
      <c r="E14" s="98"/>
      <c r="F14" s="96"/>
      <c r="G14" s="96"/>
      <c r="H14" s="97">
        <f t="shared" si="0"/>
        <v>184.44</v>
      </c>
      <c r="I14" s="98">
        <v>200.04</v>
      </c>
      <c r="J14" s="95">
        <f t="shared" si="1"/>
        <v>-15.599999999999994</v>
      </c>
      <c r="K14" s="99">
        <f t="shared" si="2"/>
        <v>-0.0033851962762840946</v>
      </c>
    </row>
    <row r="15" spans="1:11" ht="12.75" customHeight="1">
      <c r="A15" s="194"/>
      <c r="B15" s="98">
        <v>7</v>
      </c>
      <c r="C15" s="100">
        <v>9561.9</v>
      </c>
      <c r="D15" s="101">
        <v>459.22</v>
      </c>
      <c r="E15" s="101">
        <v>0.5</v>
      </c>
      <c r="F15" s="96"/>
      <c r="G15" s="96"/>
      <c r="H15" s="97">
        <f t="shared" si="0"/>
        <v>459.22</v>
      </c>
      <c r="I15" s="98">
        <v>420.12</v>
      </c>
      <c r="J15" s="95">
        <f t="shared" si="1"/>
        <v>39.10000000000002</v>
      </c>
      <c r="K15" s="99">
        <f t="shared" si="2"/>
        <v>0.004089145462721847</v>
      </c>
    </row>
    <row r="16" spans="1:11" ht="12.75" customHeight="1">
      <c r="A16" s="194"/>
      <c r="B16" s="98">
        <v>8</v>
      </c>
      <c r="C16" s="100">
        <v>4573.6</v>
      </c>
      <c r="D16" s="101">
        <v>231.67</v>
      </c>
      <c r="E16" s="98"/>
      <c r="F16" s="96"/>
      <c r="G16" s="97"/>
      <c r="H16" s="97">
        <f t="shared" si="0"/>
        <v>231.67</v>
      </c>
      <c r="I16" s="98">
        <v>162.29</v>
      </c>
      <c r="J16" s="95">
        <f t="shared" si="1"/>
        <v>69.38</v>
      </c>
      <c r="K16" s="99">
        <f t="shared" si="2"/>
        <v>0.015169669407031659</v>
      </c>
    </row>
    <row r="17" spans="1:11" ht="12.75" customHeight="1">
      <c r="A17" s="194"/>
      <c r="B17" s="98">
        <v>9</v>
      </c>
      <c r="C17" s="100">
        <v>4877.3</v>
      </c>
      <c r="D17" s="101">
        <v>220.66</v>
      </c>
      <c r="E17" s="98"/>
      <c r="F17" s="96"/>
      <c r="G17" s="96"/>
      <c r="H17" s="97">
        <f t="shared" si="0"/>
        <v>220.66</v>
      </c>
      <c r="I17" s="98">
        <v>233.97</v>
      </c>
      <c r="J17" s="95">
        <f t="shared" si="1"/>
        <v>-13.310000000000002</v>
      </c>
      <c r="K17" s="99">
        <f t="shared" si="2"/>
        <v>-0.0027289688967256477</v>
      </c>
    </row>
    <row r="18" spans="1:11" ht="12.75" customHeight="1">
      <c r="A18" s="194"/>
      <c r="B18" s="98">
        <v>10</v>
      </c>
      <c r="C18" s="100">
        <v>4550.5</v>
      </c>
      <c r="D18" s="101">
        <v>201.08</v>
      </c>
      <c r="E18" s="98"/>
      <c r="F18" s="96"/>
      <c r="G18" s="96"/>
      <c r="H18" s="97">
        <f t="shared" si="0"/>
        <v>201.08</v>
      </c>
      <c r="I18" s="98">
        <v>175.08</v>
      </c>
      <c r="J18" s="95">
        <f t="shared" si="1"/>
        <v>26</v>
      </c>
      <c r="K18" s="99">
        <f t="shared" si="2"/>
        <v>0.005713657839797825</v>
      </c>
    </row>
    <row r="19" spans="1:11" ht="12.75" customHeight="1">
      <c r="A19" s="194"/>
      <c r="B19" s="98">
        <v>12</v>
      </c>
      <c r="C19" s="100">
        <v>10282.3</v>
      </c>
      <c r="D19" s="104">
        <v>470.06</v>
      </c>
      <c r="E19" s="98"/>
      <c r="F19" s="96"/>
      <c r="G19" s="105"/>
      <c r="H19" s="97">
        <f t="shared" si="0"/>
        <v>470.06</v>
      </c>
      <c r="I19" s="98">
        <v>478.28</v>
      </c>
      <c r="J19" s="95">
        <f t="shared" si="1"/>
        <v>-8.21999999999997</v>
      </c>
      <c r="K19" s="99">
        <f t="shared" si="2"/>
        <v>-0.0007994320336889579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176.1</v>
      </c>
      <c r="E20" s="98"/>
      <c r="F20" s="96"/>
      <c r="G20" s="96"/>
      <c r="H20" s="97">
        <f t="shared" si="0"/>
        <v>176.1</v>
      </c>
      <c r="I20" s="98">
        <v>215.92</v>
      </c>
      <c r="J20" s="95">
        <f t="shared" si="1"/>
        <v>-39.81999999999999</v>
      </c>
      <c r="K20" s="99">
        <f t="shared" si="2"/>
        <v>-0.010466552766460769</v>
      </c>
    </row>
    <row r="21" spans="1:11" ht="12.75" customHeight="1">
      <c r="A21" s="194"/>
      <c r="B21" s="98" t="s">
        <v>14</v>
      </c>
      <c r="C21" s="100">
        <v>8309.8</v>
      </c>
      <c r="D21" s="104">
        <v>352.42</v>
      </c>
      <c r="E21" s="98"/>
      <c r="F21" s="96"/>
      <c r="G21" s="96"/>
      <c r="H21" s="97">
        <f t="shared" si="0"/>
        <v>352.42</v>
      </c>
      <c r="I21" s="98">
        <v>235.96</v>
      </c>
      <c r="J21" s="95">
        <f t="shared" si="1"/>
        <v>116.46000000000001</v>
      </c>
      <c r="K21" s="99">
        <f t="shared" si="2"/>
        <v>0.014014777732316063</v>
      </c>
    </row>
    <row r="22" spans="1:11" ht="12.75" customHeight="1">
      <c r="A22" s="194"/>
      <c r="B22" s="98">
        <v>4</v>
      </c>
      <c r="C22" s="100">
        <v>16618.4</v>
      </c>
      <c r="D22" s="104">
        <v>744.14</v>
      </c>
      <c r="E22" s="98">
        <v>2.1</v>
      </c>
      <c r="F22" s="96"/>
      <c r="G22" s="96"/>
      <c r="H22" s="97">
        <f t="shared" si="0"/>
        <v>744.14</v>
      </c>
      <c r="I22" s="98">
        <v>597.86</v>
      </c>
      <c r="J22" s="95">
        <f t="shared" si="1"/>
        <v>146.27999999999997</v>
      </c>
      <c r="K22" s="99">
        <f t="shared" si="2"/>
        <v>0.008802291435998649</v>
      </c>
    </row>
    <row r="23" spans="1:11" ht="12.75" customHeight="1">
      <c r="A23" s="194"/>
      <c r="B23" s="98">
        <v>6</v>
      </c>
      <c r="C23" s="100">
        <v>4240.4</v>
      </c>
      <c r="D23" s="88">
        <v>209.28</v>
      </c>
      <c r="E23" s="98"/>
      <c r="F23" s="96"/>
      <c r="G23" s="96"/>
      <c r="H23" s="97">
        <f>D23-F23-G23</f>
        <v>209.28</v>
      </c>
      <c r="I23" s="98">
        <v>196.08</v>
      </c>
      <c r="J23" s="95">
        <f t="shared" si="1"/>
        <v>13.199999999999989</v>
      </c>
      <c r="K23" s="99">
        <f t="shared" si="2"/>
        <v>0.0031129138760494267</v>
      </c>
    </row>
    <row r="24" spans="1:11" ht="12.75" customHeight="1">
      <c r="A24" s="194"/>
      <c r="B24" s="98">
        <v>8</v>
      </c>
      <c r="C24" s="100">
        <v>4289.7</v>
      </c>
      <c r="D24" s="104">
        <v>224.07</v>
      </c>
      <c r="E24" s="98"/>
      <c r="F24" s="96"/>
      <c r="G24" s="96"/>
      <c r="H24" s="97">
        <f>D24-F24-G24</f>
        <v>224.07</v>
      </c>
      <c r="I24" s="98">
        <v>184.43</v>
      </c>
      <c r="J24" s="95">
        <f t="shared" si="1"/>
        <v>39.639999999999986</v>
      </c>
      <c r="K24" s="99">
        <f t="shared" si="2"/>
        <v>0.009240739445648877</v>
      </c>
    </row>
    <row r="25" spans="1:11" ht="12.75" customHeight="1">
      <c r="A25" s="194"/>
      <c r="B25" s="98" t="s">
        <v>15</v>
      </c>
      <c r="C25" s="106">
        <v>8879</v>
      </c>
      <c r="D25" s="101">
        <v>591.7</v>
      </c>
      <c r="E25" s="98">
        <v>9.5</v>
      </c>
      <c r="F25" s="96"/>
      <c r="G25" s="96"/>
      <c r="H25" s="97">
        <f t="shared" si="0"/>
        <v>591.7</v>
      </c>
      <c r="I25" s="98">
        <v>351.69</v>
      </c>
      <c r="J25" s="95">
        <f t="shared" si="1"/>
        <v>240.01000000000005</v>
      </c>
      <c r="K25" s="107">
        <f>J25/8879.7</f>
        <v>0.027029066297284823</v>
      </c>
    </row>
    <row r="26" spans="1:11" ht="12.75" customHeight="1">
      <c r="A26" s="194"/>
      <c r="B26" s="108" t="s">
        <v>16</v>
      </c>
      <c r="C26" s="122">
        <v>8873.4</v>
      </c>
      <c r="D26" s="101">
        <v>578.39</v>
      </c>
      <c r="E26" s="98"/>
      <c r="F26" s="96"/>
      <c r="G26" s="96"/>
      <c r="H26" s="97">
        <f t="shared" si="0"/>
        <v>578.39</v>
      </c>
      <c r="I26" s="101">
        <v>392.19</v>
      </c>
      <c r="J26" s="95">
        <f t="shared" si="1"/>
        <v>186.2</v>
      </c>
      <c r="K26" s="99">
        <f>J26/8873.4</f>
        <v>0.0209840647327969</v>
      </c>
    </row>
    <row r="27" spans="1:11" ht="12.75" customHeight="1">
      <c r="A27" s="194"/>
      <c r="B27" s="98">
        <v>10</v>
      </c>
      <c r="C27" s="100">
        <v>6245.6</v>
      </c>
      <c r="D27" s="101">
        <v>287.06</v>
      </c>
      <c r="E27" s="98"/>
      <c r="F27" s="96"/>
      <c r="G27" s="96"/>
      <c r="H27" s="97">
        <f t="shared" si="0"/>
        <v>287.06</v>
      </c>
      <c r="I27" s="98">
        <v>181.67</v>
      </c>
      <c r="J27" s="95">
        <f t="shared" si="1"/>
        <v>105.39000000000001</v>
      </c>
      <c r="K27" s="99">
        <f aca="true" t="shared" si="3" ref="K27:K53">J27/C27</f>
        <v>0.016874279492762906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327.71</v>
      </c>
      <c r="E28" s="98"/>
      <c r="F28" s="96"/>
      <c r="G28" s="96"/>
      <c r="H28" s="97">
        <f t="shared" si="0"/>
        <v>327.71</v>
      </c>
      <c r="I28" s="98">
        <v>299.38</v>
      </c>
      <c r="J28" s="95">
        <f t="shared" si="1"/>
        <v>28.329999999999984</v>
      </c>
      <c r="K28" s="99">
        <f t="shared" si="3"/>
        <v>0.00435109814160651</v>
      </c>
    </row>
    <row r="29" spans="1:11" ht="12.75" customHeight="1">
      <c r="A29" s="194"/>
      <c r="B29" s="98">
        <v>5</v>
      </c>
      <c r="C29" s="100">
        <v>8295.8</v>
      </c>
      <c r="D29" s="104">
        <v>336.38</v>
      </c>
      <c r="E29" s="98"/>
      <c r="F29" s="109"/>
      <c r="G29" s="109"/>
      <c r="H29" s="97">
        <f t="shared" si="0"/>
        <v>336.38</v>
      </c>
      <c r="I29" s="110">
        <v>328.22</v>
      </c>
      <c r="J29" s="95">
        <f t="shared" si="1"/>
        <v>8.159999999999968</v>
      </c>
      <c r="K29" s="99">
        <f t="shared" si="3"/>
        <v>0.0009836302707394065</v>
      </c>
    </row>
    <row r="30" spans="1:11" ht="12.75" customHeight="1">
      <c r="A30" s="194"/>
      <c r="B30" s="98">
        <v>6</v>
      </c>
      <c r="C30" s="100">
        <v>5986</v>
      </c>
      <c r="D30" s="101">
        <v>296.17</v>
      </c>
      <c r="E30" s="98"/>
      <c r="F30" s="96"/>
      <c r="G30" s="96"/>
      <c r="H30" s="97">
        <f t="shared" si="0"/>
        <v>296.17</v>
      </c>
      <c r="I30" s="98">
        <v>275.31</v>
      </c>
      <c r="J30" s="95">
        <f t="shared" si="1"/>
        <v>20.860000000000014</v>
      </c>
      <c r="K30" s="99">
        <f t="shared" si="3"/>
        <v>0.003484797861677249</v>
      </c>
    </row>
    <row r="31" spans="1:11" ht="12.75" customHeight="1">
      <c r="A31" s="194"/>
      <c r="B31" s="98">
        <v>8</v>
      </c>
      <c r="C31" s="100">
        <v>2108.2</v>
      </c>
      <c r="D31" s="101">
        <v>100.24</v>
      </c>
      <c r="E31" s="98"/>
      <c r="F31" s="96"/>
      <c r="G31" s="96"/>
      <c r="H31" s="97">
        <f t="shared" si="0"/>
        <v>100.24</v>
      </c>
      <c r="I31" s="98">
        <v>73.21</v>
      </c>
      <c r="J31" s="95">
        <f t="shared" si="1"/>
        <v>27.03</v>
      </c>
      <c r="K31" s="99">
        <f t="shared" si="3"/>
        <v>0.012821364196945262</v>
      </c>
    </row>
    <row r="32" spans="1:11" ht="12.75" customHeight="1">
      <c r="A32" s="194"/>
      <c r="B32" s="98">
        <v>9</v>
      </c>
      <c r="C32" s="100">
        <v>9889</v>
      </c>
      <c r="D32" s="101">
        <v>389.4</v>
      </c>
      <c r="E32" s="98"/>
      <c r="F32" s="96"/>
      <c r="G32" s="96"/>
      <c r="H32" s="97">
        <f t="shared" si="0"/>
        <v>389.4</v>
      </c>
      <c r="I32" s="98">
        <v>331.03</v>
      </c>
      <c r="J32" s="95">
        <f t="shared" si="1"/>
        <v>58.370000000000005</v>
      </c>
      <c r="K32" s="99">
        <f t="shared" si="3"/>
        <v>0.005902517949236526</v>
      </c>
    </row>
    <row r="33" spans="1:11" ht="12.75" customHeight="1">
      <c r="A33" s="194"/>
      <c r="B33" s="98">
        <v>12</v>
      </c>
      <c r="C33" s="100">
        <v>6454.5</v>
      </c>
      <c r="D33" s="101">
        <v>367.46</v>
      </c>
      <c r="E33" s="101">
        <v>2.6</v>
      </c>
      <c r="F33" s="96"/>
      <c r="G33" s="96"/>
      <c r="H33" s="97">
        <f t="shared" si="0"/>
        <v>367.46</v>
      </c>
      <c r="I33" s="101">
        <v>249.14</v>
      </c>
      <c r="J33" s="95">
        <f t="shared" si="1"/>
        <v>118.32</v>
      </c>
      <c r="K33" s="99">
        <f t="shared" si="3"/>
        <v>0.01833139669997676</v>
      </c>
    </row>
    <row r="34" spans="1:11" ht="12.75" customHeight="1">
      <c r="A34" s="194"/>
      <c r="B34" s="98">
        <v>14</v>
      </c>
      <c r="C34" s="100">
        <v>5285.8</v>
      </c>
      <c r="D34" s="101">
        <v>213.72</v>
      </c>
      <c r="E34" s="98"/>
      <c r="F34" s="96"/>
      <c r="G34" s="96">
        <v>0.64</v>
      </c>
      <c r="H34" s="97">
        <f t="shared" si="0"/>
        <v>213.08</v>
      </c>
      <c r="I34" s="101">
        <v>200.92</v>
      </c>
      <c r="J34" s="95">
        <f t="shared" si="1"/>
        <v>12.800000000000011</v>
      </c>
      <c r="K34" s="99">
        <f t="shared" si="3"/>
        <v>0.0024215823527186067</v>
      </c>
    </row>
    <row r="35" spans="1:11" ht="12.75" customHeight="1">
      <c r="A35" s="194"/>
      <c r="B35" s="98">
        <v>22</v>
      </c>
      <c r="C35" s="100">
        <v>5854.4</v>
      </c>
      <c r="D35" s="101">
        <v>288.89</v>
      </c>
      <c r="E35" s="98"/>
      <c r="F35" s="96"/>
      <c r="G35" s="96"/>
      <c r="H35" s="97">
        <f t="shared" si="0"/>
        <v>288.89</v>
      </c>
      <c r="I35" s="98">
        <v>263.37</v>
      </c>
      <c r="J35" s="95">
        <f t="shared" si="1"/>
        <v>25.519999999999982</v>
      </c>
      <c r="K35" s="99">
        <f t="shared" si="3"/>
        <v>0.00435911451216179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978.86</v>
      </c>
      <c r="E36" s="101">
        <v>5.9</v>
      </c>
      <c r="F36" s="96"/>
      <c r="G36" s="96"/>
      <c r="H36" s="97">
        <f t="shared" si="0"/>
        <v>978.86</v>
      </c>
      <c r="I36" s="101">
        <v>748.47</v>
      </c>
      <c r="J36" s="95">
        <f t="shared" si="1"/>
        <v>230.39</v>
      </c>
      <c r="K36" s="99">
        <f t="shared" si="3"/>
        <v>0.014392178910544727</v>
      </c>
    </row>
    <row r="37" spans="1:11" ht="12.75" customHeight="1">
      <c r="A37" s="194"/>
      <c r="B37" s="98" t="s">
        <v>20</v>
      </c>
      <c r="C37" s="100">
        <v>5223</v>
      </c>
      <c r="D37" s="101">
        <v>251.06</v>
      </c>
      <c r="E37" s="101">
        <v>4.4</v>
      </c>
      <c r="F37" s="96"/>
      <c r="G37" s="96"/>
      <c r="H37" s="97">
        <f t="shared" si="0"/>
        <v>251.06</v>
      </c>
      <c r="I37" s="98">
        <v>248.56</v>
      </c>
      <c r="J37" s="95">
        <f t="shared" si="1"/>
        <v>2.5</v>
      </c>
      <c r="K37" s="99">
        <f t="shared" si="3"/>
        <v>0.00047865211564235115</v>
      </c>
    </row>
    <row r="38" spans="1:11" ht="12.75" customHeight="1">
      <c r="A38" s="194"/>
      <c r="B38" s="98" t="s">
        <v>21</v>
      </c>
      <c r="C38" s="100">
        <v>3843.5</v>
      </c>
      <c r="D38" s="101">
        <v>173.04</v>
      </c>
      <c r="E38" s="98"/>
      <c r="F38" s="96"/>
      <c r="G38" s="96"/>
      <c r="H38" s="97">
        <f t="shared" si="0"/>
        <v>173.04</v>
      </c>
      <c r="I38" s="98">
        <v>111.67</v>
      </c>
      <c r="J38" s="95">
        <f t="shared" si="1"/>
        <v>61.36999999999999</v>
      </c>
      <c r="K38" s="99">
        <f t="shared" si="3"/>
        <v>0.015967217379992193</v>
      </c>
    </row>
    <row r="39" spans="1:11" ht="12.75" customHeight="1">
      <c r="A39" s="194"/>
      <c r="B39" s="98" t="s">
        <v>22</v>
      </c>
      <c r="C39" s="100">
        <v>1281.2</v>
      </c>
      <c r="D39" s="101">
        <v>58.6</v>
      </c>
      <c r="E39" s="98"/>
      <c r="F39" s="96"/>
      <c r="G39" s="96"/>
      <c r="H39" s="97">
        <f t="shared" si="0"/>
        <v>58.6</v>
      </c>
      <c r="I39" s="101">
        <v>61.24</v>
      </c>
      <c r="J39" s="95">
        <f t="shared" si="1"/>
        <v>-2.6400000000000006</v>
      </c>
      <c r="K39" s="99">
        <f t="shared" si="3"/>
        <v>-0.002060568217296285</v>
      </c>
    </row>
    <row r="40" spans="1:11" ht="12.75" customHeight="1">
      <c r="A40" s="194"/>
      <c r="B40" s="98">
        <v>7</v>
      </c>
      <c r="C40" s="100">
        <v>8117.5</v>
      </c>
      <c r="D40" s="101">
        <v>386.32</v>
      </c>
      <c r="E40" s="101">
        <v>0.2</v>
      </c>
      <c r="F40" s="96"/>
      <c r="G40" s="96"/>
      <c r="H40" s="97">
        <f t="shared" si="0"/>
        <v>386.32</v>
      </c>
      <c r="I40" s="98">
        <v>302.14</v>
      </c>
      <c r="J40" s="95">
        <f t="shared" si="1"/>
        <v>84.18</v>
      </c>
      <c r="K40" s="99">
        <f t="shared" si="3"/>
        <v>0.010370187865722205</v>
      </c>
    </row>
    <row r="41" spans="1:11" ht="12.75" customHeight="1">
      <c r="A41" s="194"/>
      <c r="B41" s="98">
        <v>11</v>
      </c>
      <c r="C41" s="100">
        <v>1945.5</v>
      </c>
      <c r="D41" s="101">
        <v>105.48</v>
      </c>
      <c r="E41" s="98"/>
      <c r="F41" s="96"/>
      <c r="G41" s="96"/>
      <c r="H41" s="97">
        <f t="shared" si="0"/>
        <v>105.48</v>
      </c>
      <c r="I41" s="98">
        <v>64.5</v>
      </c>
      <c r="J41" s="95">
        <f t="shared" si="1"/>
        <v>40.980000000000004</v>
      </c>
      <c r="K41" s="99">
        <f t="shared" si="3"/>
        <v>0.021063993831919817</v>
      </c>
    </row>
    <row r="42" spans="1:11" ht="12.75" customHeight="1">
      <c r="A42" s="194"/>
      <c r="B42" s="98">
        <v>13</v>
      </c>
      <c r="C42" s="100">
        <v>1268.6</v>
      </c>
      <c r="D42" s="101">
        <v>60.71</v>
      </c>
      <c r="E42" s="98"/>
      <c r="F42" s="96"/>
      <c r="G42" s="96"/>
      <c r="H42" s="97">
        <f t="shared" si="0"/>
        <v>60.71</v>
      </c>
      <c r="I42" s="98">
        <v>51.15</v>
      </c>
      <c r="J42" s="95">
        <f t="shared" si="1"/>
        <v>9.560000000000002</v>
      </c>
      <c r="K42" s="99">
        <f t="shared" si="3"/>
        <v>0.00753586630931736</v>
      </c>
    </row>
    <row r="43" spans="1:11" ht="12.75" customHeight="1">
      <c r="A43" s="194"/>
      <c r="B43" s="98">
        <v>17</v>
      </c>
      <c r="C43" s="100">
        <v>5864.3</v>
      </c>
      <c r="D43" s="101">
        <v>262.11</v>
      </c>
      <c r="E43" s="98"/>
      <c r="F43" s="96"/>
      <c r="G43" s="96"/>
      <c r="H43" s="97">
        <f t="shared" si="0"/>
        <v>262.11</v>
      </c>
      <c r="I43" s="101">
        <v>244.91</v>
      </c>
      <c r="J43" s="95">
        <f t="shared" si="1"/>
        <v>17.200000000000017</v>
      </c>
      <c r="K43" s="99">
        <f t="shared" si="3"/>
        <v>0.0029330013812390253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151.2</v>
      </c>
      <c r="E44" s="98"/>
      <c r="F44" s="96"/>
      <c r="G44" s="96"/>
      <c r="H44" s="97">
        <f t="shared" si="0"/>
        <v>151.2</v>
      </c>
      <c r="I44" s="98">
        <v>121.74</v>
      </c>
      <c r="J44" s="95">
        <f t="shared" si="1"/>
        <v>29.459999999999994</v>
      </c>
      <c r="K44" s="99">
        <f t="shared" si="3"/>
        <v>0.0087504084117979</v>
      </c>
    </row>
    <row r="45" spans="1:11" ht="12.75" customHeight="1">
      <c r="A45" s="190"/>
      <c r="B45" s="98">
        <v>10</v>
      </c>
      <c r="C45" s="100">
        <v>3255.6</v>
      </c>
      <c r="D45" s="101">
        <v>113.37</v>
      </c>
      <c r="E45" s="98"/>
      <c r="F45" s="96"/>
      <c r="G45" s="96"/>
      <c r="H45" s="97">
        <f t="shared" si="0"/>
        <v>113.37</v>
      </c>
      <c r="I45" s="98">
        <v>133.95</v>
      </c>
      <c r="J45" s="95">
        <f t="shared" si="1"/>
        <v>-20.579999999999984</v>
      </c>
      <c r="K45" s="99">
        <f t="shared" si="3"/>
        <v>-0.0063214154072981895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586.51</v>
      </c>
      <c r="E46" s="98"/>
      <c r="F46" s="96"/>
      <c r="G46" s="96"/>
      <c r="H46" s="97">
        <f t="shared" si="0"/>
        <v>586.51</v>
      </c>
      <c r="I46" s="98">
        <v>439.48</v>
      </c>
      <c r="J46" s="95">
        <f t="shared" si="1"/>
        <v>147.02999999999997</v>
      </c>
      <c r="K46" s="99">
        <f t="shared" si="3"/>
        <v>0.01654792855454637</v>
      </c>
    </row>
    <row r="47" spans="1:11" ht="12.75" customHeight="1">
      <c r="A47" s="191"/>
      <c r="B47" s="98" t="s">
        <v>12</v>
      </c>
      <c r="C47" s="100">
        <v>2307.7</v>
      </c>
      <c r="D47" s="101">
        <v>100.03</v>
      </c>
      <c r="E47" s="101"/>
      <c r="F47" s="96"/>
      <c r="G47" s="96"/>
      <c r="H47" s="97">
        <f t="shared" si="0"/>
        <v>100.03</v>
      </c>
      <c r="I47" s="98">
        <v>92.65</v>
      </c>
      <c r="J47" s="95">
        <f t="shared" si="1"/>
        <v>7.3799999999999955</v>
      </c>
      <c r="K47" s="99">
        <f t="shared" si="3"/>
        <v>0.0031979893400355315</v>
      </c>
    </row>
    <row r="48" spans="1:11" ht="12.75" customHeight="1">
      <c r="A48" s="191"/>
      <c r="B48" s="98" t="s">
        <v>25</v>
      </c>
      <c r="C48" s="100">
        <v>2250.2</v>
      </c>
      <c r="D48" s="104">
        <v>119.52</v>
      </c>
      <c r="E48" s="98"/>
      <c r="F48" s="96"/>
      <c r="G48" s="96"/>
      <c r="H48" s="97">
        <f t="shared" si="0"/>
        <v>119.52</v>
      </c>
      <c r="I48" s="98">
        <v>100.78</v>
      </c>
      <c r="J48" s="95">
        <f t="shared" si="1"/>
        <v>18.739999999999995</v>
      </c>
      <c r="K48" s="111">
        <f t="shared" si="3"/>
        <v>0.00832814860901253</v>
      </c>
    </row>
    <row r="49" spans="1:11" ht="12.75" customHeight="1">
      <c r="A49" s="191"/>
      <c r="B49" s="98">
        <v>8</v>
      </c>
      <c r="C49" s="100">
        <v>8887.1</v>
      </c>
      <c r="D49" s="101">
        <v>523.63</v>
      </c>
      <c r="E49" s="101">
        <v>1</v>
      </c>
      <c r="F49" s="96"/>
      <c r="G49" s="96"/>
      <c r="H49" s="97">
        <f t="shared" si="0"/>
        <v>523.63</v>
      </c>
      <c r="I49" s="98">
        <v>467.44</v>
      </c>
      <c r="J49" s="95">
        <f t="shared" si="1"/>
        <v>56.19</v>
      </c>
      <c r="K49" s="111">
        <f t="shared" si="3"/>
        <v>0.006322647432795849</v>
      </c>
    </row>
    <row r="50" spans="1:11" ht="12.75" customHeight="1">
      <c r="A50" s="191"/>
      <c r="B50" s="98" t="s">
        <v>26</v>
      </c>
      <c r="C50" s="100">
        <v>2244.9</v>
      </c>
      <c r="D50" s="101">
        <v>141.95</v>
      </c>
      <c r="E50" s="98"/>
      <c r="F50" s="96"/>
      <c r="G50" s="100"/>
      <c r="H50" s="97">
        <f t="shared" si="0"/>
        <v>141.95</v>
      </c>
      <c r="I50" s="98">
        <v>113.14</v>
      </c>
      <c r="J50" s="95">
        <f t="shared" si="1"/>
        <v>28.809999999999988</v>
      </c>
      <c r="K50" s="111">
        <f t="shared" si="3"/>
        <v>0.012833533787696551</v>
      </c>
    </row>
    <row r="51" spans="1:11" ht="12.75" customHeight="1">
      <c r="A51" s="191"/>
      <c r="B51" s="98" t="s">
        <v>27</v>
      </c>
      <c r="C51" s="100">
        <v>2280</v>
      </c>
      <c r="D51" s="104">
        <v>112.28</v>
      </c>
      <c r="E51" s="98"/>
      <c r="F51" s="96"/>
      <c r="G51" s="109"/>
      <c r="H51" s="97">
        <f t="shared" si="0"/>
        <v>112.28</v>
      </c>
      <c r="I51" s="98">
        <v>101.37</v>
      </c>
      <c r="J51" s="95">
        <f t="shared" si="1"/>
        <v>10.909999999999997</v>
      </c>
      <c r="K51" s="99">
        <f t="shared" si="3"/>
        <v>0.004785087719298244</v>
      </c>
    </row>
    <row r="52" spans="1:11" ht="12.75" customHeight="1">
      <c r="A52" s="191"/>
      <c r="B52" s="98">
        <v>10</v>
      </c>
      <c r="C52" s="100">
        <v>8922.28</v>
      </c>
      <c r="D52" s="104">
        <v>616.41</v>
      </c>
      <c r="E52" s="101">
        <v>1</v>
      </c>
      <c r="F52" s="96"/>
      <c r="G52" s="96"/>
      <c r="H52" s="97">
        <f t="shared" si="0"/>
        <v>616.41</v>
      </c>
      <c r="I52" s="98">
        <v>376.2</v>
      </c>
      <c r="J52" s="95">
        <f t="shared" si="1"/>
        <v>240.20999999999998</v>
      </c>
      <c r="K52" s="99">
        <f>J52/C52</f>
        <v>0.026922490663821352</v>
      </c>
    </row>
    <row r="53" spans="1:11" ht="12.75" customHeight="1">
      <c r="A53" s="191"/>
      <c r="B53" s="98" t="s">
        <v>28</v>
      </c>
      <c r="C53" s="100">
        <v>2293.8</v>
      </c>
      <c r="D53" s="104">
        <v>106.43</v>
      </c>
      <c r="E53" s="98"/>
      <c r="F53" s="96"/>
      <c r="G53" s="109"/>
      <c r="H53" s="97">
        <f t="shared" si="0"/>
        <v>106.43</v>
      </c>
      <c r="I53" s="98">
        <v>112.98</v>
      </c>
      <c r="J53" s="95">
        <f t="shared" si="1"/>
        <v>-6.549999999999997</v>
      </c>
      <c r="K53" s="99">
        <f t="shared" si="3"/>
        <v>-0.00285552358531694</v>
      </c>
    </row>
    <row r="54" spans="1:11" ht="12.75" customHeight="1">
      <c r="A54" s="190"/>
      <c r="B54" s="98" t="s">
        <v>29</v>
      </c>
      <c r="C54" s="100">
        <v>2233.5</v>
      </c>
      <c r="D54" s="101">
        <v>193.38</v>
      </c>
      <c r="E54" s="98"/>
      <c r="F54" s="96"/>
      <c r="G54" s="96"/>
      <c r="H54" s="97">
        <f t="shared" si="0"/>
        <v>193.38</v>
      </c>
      <c r="I54" s="98">
        <v>133.3</v>
      </c>
      <c r="J54" s="95">
        <f t="shared" si="1"/>
        <v>60.079999999999984</v>
      </c>
      <c r="K54" s="99">
        <f>J54/C54</f>
        <v>0.026899485113051257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f aca="true" t="shared" si="4" ref="D55:J55">SUM(D7:D54)</f>
        <v>15070.730000000001</v>
      </c>
      <c r="E55" s="113">
        <f t="shared" si="4"/>
        <v>37.07</v>
      </c>
      <c r="F55" s="113">
        <f t="shared" si="4"/>
        <v>0</v>
      </c>
      <c r="G55" s="114">
        <f>SUM(G53:G54)</f>
        <v>0</v>
      </c>
      <c r="H55" s="113">
        <f>SUM(H7:H54)</f>
        <v>15070.090000000002</v>
      </c>
      <c r="I55" s="113">
        <f t="shared" si="4"/>
        <v>12631.929999999998</v>
      </c>
      <c r="J55" s="113">
        <f t="shared" si="4"/>
        <v>2438.7999999999997</v>
      </c>
      <c r="K55" s="115">
        <f>J55/C55</f>
        <v>0.007982772817512923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9">
    <mergeCell ref="A1:K1"/>
    <mergeCell ref="A3:J3"/>
    <mergeCell ref="A4:J4"/>
    <mergeCell ref="A5:B6"/>
    <mergeCell ref="C5:C6"/>
    <mergeCell ref="D5:D6"/>
    <mergeCell ref="E5:E6"/>
    <mergeCell ref="F5:G5"/>
    <mergeCell ref="H5:H6"/>
    <mergeCell ref="I5:I6"/>
    <mergeCell ref="A44:A45"/>
    <mergeCell ref="A46:A54"/>
    <mergeCell ref="A55:B55"/>
    <mergeCell ref="J5:J6"/>
    <mergeCell ref="K5:K6"/>
    <mergeCell ref="A7:A19"/>
    <mergeCell ref="A20:A27"/>
    <mergeCell ref="A28:A35"/>
    <mergeCell ref="A36:A43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197" t="s">
        <v>64</v>
      </c>
      <c r="B4" s="197"/>
      <c r="C4" s="197"/>
      <c r="D4" s="197"/>
      <c r="E4" s="197"/>
      <c r="F4" s="197"/>
      <c r="G4" s="197"/>
      <c r="H4" s="197"/>
      <c r="I4" s="197"/>
      <c r="J4" s="197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408.85</v>
      </c>
      <c r="E7" s="96"/>
      <c r="F7" s="96"/>
      <c r="G7" s="96"/>
      <c r="H7" s="97"/>
      <c r="I7" s="98">
        <v>394.99</v>
      </c>
      <c r="J7" s="95">
        <f>D7-I7</f>
        <v>13.860000000000014</v>
      </c>
      <c r="K7" s="99">
        <f>J7/C7</f>
        <v>0.001118752421542039</v>
      </c>
    </row>
    <row r="8" spans="1:11" ht="12.75" customHeight="1">
      <c r="A8" s="194"/>
      <c r="B8" s="98">
        <v>2</v>
      </c>
      <c r="C8" s="100">
        <v>7207.5</v>
      </c>
      <c r="D8" s="95">
        <v>266.73</v>
      </c>
      <c r="E8" s="98"/>
      <c r="F8" s="96"/>
      <c r="G8" s="96"/>
      <c r="H8" s="97"/>
      <c r="I8" s="98">
        <v>281.64</v>
      </c>
      <c r="J8" s="95">
        <f aca="true" t="shared" si="0" ref="J8:J54">D8-I8</f>
        <v>-14.909999999999968</v>
      </c>
      <c r="K8" s="99">
        <f aca="true" t="shared" si="1" ref="K8:K54">J8/C8</f>
        <v>-0.0020686784599375607</v>
      </c>
    </row>
    <row r="9" spans="1:11" ht="12.75" customHeight="1">
      <c r="A9" s="194"/>
      <c r="B9" s="98">
        <v>3</v>
      </c>
      <c r="C9" s="100">
        <v>5560.6</v>
      </c>
      <c r="D9" s="95">
        <v>258.91</v>
      </c>
      <c r="E9" s="101">
        <v>0.5</v>
      </c>
      <c r="F9" s="96"/>
      <c r="G9" s="96"/>
      <c r="H9" s="97"/>
      <c r="I9" s="98">
        <v>257.52</v>
      </c>
      <c r="J9" s="95">
        <f t="shared" si="0"/>
        <v>1.3900000000000432</v>
      </c>
      <c r="K9" s="99">
        <f t="shared" si="1"/>
        <v>0.00024997302449376743</v>
      </c>
    </row>
    <row r="10" spans="1:11" ht="12.75" customHeight="1">
      <c r="A10" s="194"/>
      <c r="B10" s="98">
        <v>4</v>
      </c>
      <c r="C10" s="100">
        <v>4607</v>
      </c>
      <c r="D10" s="95">
        <v>143.98</v>
      </c>
      <c r="E10" s="98"/>
      <c r="F10" s="96"/>
      <c r="G10" s="96"/>
      <c r="H10" s="97"/>
      <c r="I10" s="98">
        <v>155.3</v>
      </c>
      <c r="J10" s="95">
        <f t="shared" si="0"/>
        <v>-11.320000000000022</v>
      </c>
      <c r="K10" s="99">
        <f t="shared" si="1"/>
        <v>-0.0024571304536574823</v>
      </c>
    </row>
    <row r="11" spans="1:11" ht="12.75" customHeight="1">
      <c r="A11" s="194"/>
      <c r="B11" s="98">
        <v>5</v>
      </c>
      <c r="C11" s="100">
        <v>19301.4</v>
      </c>
      <c r="D11" s="95">
        <v>840.44</v>
      </c>
      <c r="E11" s="101">
        <v>8.19</v>
      </c>
      <c r="F11" s="96"/>
      <c r="G11" s="96"/>
      <c r="H11" s="97"/>
      <c r="I11" s="98">
        <v>700.54</v>
      </c>
      <c r="J11" s="95">
        <f t="shared" si="0"/>
        <v>139.9000000000001</v>
      </c>
      <c r="K11" s="99">
        <f t="shared" si="1"/>
        <v>0.007248178888578035</v>
      </c>
    </row>
    <row r="12" spans="1:11" ht="12.75" customHeight="1">
      <c r="A12" s="194"/>
      <c r="B12" s="98" t="s">
        <v>11</v>
      </c>
      <c r="C12" s="100">
        <v>11272.2</v>
      </c>
      <c r="D12" s="101">
        <v>436.87</v>
      </c>
      <c r="E12" s="101">
        <v>2.82</v>
      </c>
      <c r="F12" s="102"/>
      <c r="G12" s="102"/>
      <c r="H12" s="97"/>
      <c r="I12" s="98">
        <v>443.97</v>
      </c>
      <c r="J12" s="95">
        <f t="shared" si="0"/>
        <v>-7.100000000000023</v>
      </c>
      <c r="K12" s="99">
        <f t="shared" si="1"/>
        <v>-0.0006298681712531735</v>
      </c>
    </row>
    <row r="13" spans="1:11" ht="12.75" customHeight="1">
      <c r="A13" s="194"/>
      <c r="B13" s="98">
        <v>6</v>
      </c>
      <c r="C13" s="100">
        <v>4592.5</v>
      </c>
      <c r="D13" s="101">
        <v>147.41</v>
      </c>
      <c r="E13" s="98"/>
      <c r="F13" s="96"/>
      <c r="G13" s="96"/>
      <c r="H13" s="97"/>
      <c r="I13" s="98">
        <v>173.55</v>
      </c>
      <c r="J13" s="95">
        <f t="shared" si="0"/>
        <v>-26.140000000000015</v>
      </c>
      <c r="K13" s="99">
        <f t="shared" si="1"/>
        <v>-0.005691888949373982</v>
      </c>
    </row>
    <row r="14" spans="1:11" ht="12.75" customHeight="1">
      <c r="A14" s="194"/>
      <c r="B14" s="98" t="s">
        <v>12</v>
      </c>
      <c r="C14" s="100">
        <v>4608.3</v>
      </c>
      <c r="D14" s="101">
        <v>152.06</v>
      </c>
      <c r="E14" s="98"/>
      <c r="F14" s="96"/>
      <c r="G14" s="96"/>
      <c r="H14" s="97"/>
      <c r="I14" s="98">
        <v>161.27</v>
      </c>
      <c r="J14" s="95">
        <f t="shared" si="0"/>
        <v>-9.210000000000008</v>
      </c>
      <c r="K14" s="99">
        <f t="shared" si="1"/>
        <v>-0.00199856780157542</v>
      </c>
    </row>
    <row r="15" spans="1:11" ht="12.75" customHeight="1">
      <c r="A15" s="194"/>
      <c r="B15" s="98">
        <v>7</v>
      </c>
      <c r="C15" s="100">
        <v>9561.9</v>
      </c>
      <c r="D15" s="101">
        <v>374.83</v>
      </c>
      <c r="E15" s="101">
        <v>1.18</v>
      </c>
      <c r="F15" s="96"/>
      <c r="G15" s="96"/>
      <c r="H15" s="97"/>
      <c r="I15" s="98">
        <v>348.59</v>
      </c>
      <c r="J15" s="95">
        <f t="shared" si="0"/>
        <v>26.24000000000001</v>
      </c>
      <c r="K15" s="99">
        <f t="shared" si="1"/>
        <v>0.0027442244742153766</v>
      </c>
    </row>
    <row r="16" spans="1:11" ht="12.75" customHeight="1">
      <c r="A16" s="194"/>
      <c r="B16" s="98">
        <v>8</v>
      </c>
      <c r="C16" s="100">
        <v>4573.6</v>
      </c>
      <c r="D16" s="101">
        <v>205.54</v>
      </c>
      <c r="E16" s="98"/>
      <c r="F16" s="96"/>
      <c r="G16" s="97"/>
      <c r="H16" s="97"/>
      <c r="I16" s="98">
        <v>187.81</v>
      </c>
      <c r="J16" s="95">
        <f t="shared" si="0"/>
        <v>17.72999999999999</v>
      </c>
      <c r="K16" s="99">
        <f t="shared" si="1"/>
        <v>0.0038765961168444963</v>
      </c>
    </row>
    <row r="17" spans="1:11" ht="12.75" customHeight="1">
      <c r="A17" s="194"/>
      <c r="B17" s="98">
        <v>9</v>
      </c>
      <c r="C17" s="100">
        <v>4877.3</v>
      </c>
      <c r="D17" s="101">
        <v>197.27</v>
      </c>
      <c r="E17" s="98"/>
      <c r="F17" s="96"/>
      <c r="G17" s="96"/>
      <c r="H17" s="97"/>
      <c r="I17" s="98">
        <v>219.33</v>
      </c>
      <c r="J17" s="95">
        <f t="shared" si="0"/>
        <v>-22.060000000000002</v>
      </c>
      <c r="K17" s="99">
        <f t="shared" si="1"/>
        <v>-0.004522994279621923</v>
      </c>
    </row>
    <row r="18" spans="1:11" ht="12.75" customHeight="1">
      <c r="A18" s="194"/>
      <c r="B18" s="98">
        <v>10</v>
      </c>
      <c r="C18" s="100">
        <v>4550.5</v>
      </c>
      <c r="D18" s="101">
        <v>172.08</v>
      </c>
      <c r="E18" s="98"/>
      <c r="F18" s="96"/>
      <c r="G18" s="96"/>
      <c r="H18" s="97"/>
      <c r="I18" s="98">
        <v>166.44</v>
      </c>
      <c r="J18" s="95">
        <f t="shared" si="0"/>
        <v>5.640000000000015</v>
      </c>
      <c r="K18" s="99">
        <f t="shared" si="1"/>
        <v>0.0012394242390946083</v>
      </c>
    </row>
    <row r="19" spans="1:11" ht="12.75" customHeight="1">
      <c r="A19" s="194"/>
      <c r="B19" s="98">
        <v>12</v>
      </c>
      <c r="C19" s="100">
        <v>10282.3</v>
      </c>
      <c r="D19" s="104">
        <v>365.41</v>
      </c>
      <c r="E19" s="98"/>
      <c r="F19" s="96"/>
      <c r="G19" s="105"/>
      <c r="H19" s="97"/>
      <c r="I19" s="98">
        <v>423.9</v>
      </c>
      <c r="J19" s="95">
        <f t="shared" si="0"/>
        <v>-58.48999999999995</v>
      </c>
      <c r="K19" s="99">
        <f t="shared" si="1"/>
        <v>-0.005688416015871931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153.79</v>
      </c>
      <c r="E20" s="98"/>
      <c r="F20" s="96"/>
      <c r="G20" s="96"/>
      <c r="H20" s="97"/>
      <c r="I20" s="98">
        <v>136.75</v>
      </c>
      <c r="J20" s="95">
        <f t="shared" si="0"/>
        <v>17.039999999999992</v>
      </c>
      <c r="K20" s="99">
        <f t="shared" si="1"/>
        <v>0.004478906558023391</v>
      </c>
    </row>
    <row r="21" spans="1:11" ht="12.75" customHeight="1">
      <c r="A21" s="194"/>
      <c r="B21" s="98" t="s">
        <v>14</v>
      </c>
      <c r="C21" s="100">
        <v>8309.8</v>
      </c>
      <c r="D21" s="104">
        <v>340.53</v>
      </c>
      <c r="E21" s="98"/>
      <c r="F21" s="96"/>
      <c r="G21" s="96"/>
      <c r="H21" s="97"/>
      <c r="I21" s="98">
        <v>248.01</v>
      </c>
      <c r="J21" s="95">
        <f t="shared" si="0"/>
        <v>92.51999999999998</v>
      </c>
      <c r="K21" s="99">
        <f t="shared" si="1"/>
        <v>0.011133841969722495</v>
      </c>
    </row>
    <row r="22" spans="1:11" ht="12.75" customHeight="1">
      <c r="A22" s="194"/>
      <c r="B22" s="98">
        <v>4</v>
      </c>
      <c r="C22" s="100">
        <v>16618.4</v>
      </c>
      <c r="D22" s="104">
        <v>670.89</v>
      </c>
      <c r="E22" s="98">
        <v>2.15</v>
      </c>
      <c r="F22" s="96"/>
      <c r="G22" s="96"/>
      <c r="H22" s="97"/>
      <c r="I22" s="98">
        <v>596.7</v>
      </c>
      <c r="J22" s="95">
        <f t="shared" si="0"/>
        <v>74.18999999999994</v>
      </c>
      <c r="K22" s="99">
        <f t="shared" si="1"/>
        <v>0.004464328695903332</v>
      </c>
    </row>
    <row r="23" spans="1:11" ht="12.75" customHeight="1">
      <c r="A23" s="194"/>
      <c r="B23" s="98">
        <v>6</v>
      </c>
      <c r="C23" s="100">
        <v>4240.4</v>
      </c>
      <c r="D23" s="88">
        <v>166.33</v>
      </c>
      <c r="E23" s="98"/>
      <c r="F23" s="96"/>
      <c r="G23" s="96"/>
      <c r="H23" s="97"/>
      <c r="I23" s="98">
        <v>174.93</v>
      </c>
      <c r="J23" s="95">
        <f t="shared" si="0"/>
        <v>-8.599999999999994</v>
      </c>
      <c r="K23" s="99">
        <f t="shared" si="1"/>
        <v>-0.0020281105556079603</v>
      </c>
    </row>
    <row r="24" spans="1:11" ht="12.75" customHeight="1">
      <c r="A24" s="194"/>
      <c r="B24" s="98">
        <v>8</v>
      </c>
      <c r="C24" s="100">
        <v>4289.7</v>
      </c>
      <c r="D24" s="104">
        <v>157.35</v>
      </c>
      <c r="E24" s="98"/>
      <c r="F24" s="96"/>
      <c r="G24" s="96"/>
      <c r="H24" s="97"/>
      <c r="I24" s="98">
        <v>162.76</v>
      </c>
      <c r="J24" s="95">
        <f t="shared" si="0"/>
        <v>-5.409999999999997</v>
      </c>
      <c r="K24" s="99">
        <f t="shared" si="1"/>
        <v>-0.0012611604541110093</v>
      </c>
    </row>
    <row r="25" spans="1:11" ht="12.75" customHeight="1">
      <c r="A25" s="194"/>
      <c r="B25" s="98" t="s">
        <v>15</v>
      </c>
      <c r="C25" s="106">
        <v>8879</v>
      </c>
      <c r="D25" s="101">
        <v>515.87</v>
      </c>
      <c r="E25" s="98">
        <v>7.53</v>
      </c>
      <c r="F25" s="96"/>
      <c r="G25" s="96"/>
      <c r="H25" s="97"/>
      <c r="I25" s="98">
        <v>399.65</v>
      </c>
      <c r="J25" s="95">
        <f t="shared" si="0"/>
        <v>116.22000000000003</v>
      </c>
      <c r="K25" s="99">
        <f t="shared" si="1"/>
        <v>0.013089311859443634</v>
      </c>
    </row>
    <row r="26" spans="1:11" ht="12.75" customHeight="1">
      <c r="A26" s="194"/>
      <c r="B26" s="108" t="s">
        <v>16</v>
      </c>
      <c r="C26" s="122">
        <v>8873.4</v>
      </c>
      <c r="D26" s="101">
        <v>478.58</v>
      </c>
      <c r="E26" s="98">
        <v>0.61</v>
      </c>
      <c r="F26" s="96"/>
      <c r="G26" s="96"/>
      <c r="H26" s="97"/>
      <c r="I26" s="101">
        <v>417.25</v>
      </c>
      <c r="J26" s="95">
        <f t="shared" si="0"/>
        <v>61.329999999999984</v>
      </c>
      <c r="K26" s="99">
        <f t="shared" si="1"/>
        <v>0.006911668582505013</v>
      </c>
    </row>
    <row r="27" spans="1:11" ht="12.75" customHeight="1">
      <c r="A27" s="194"/>
      <c r="B27" s="98">
        <v>10</v>
      </c>
      <c r="C27" s="100">
        <v>6245.6</v>
      </c>
      <c r="D27" s="101">
        <v>215.34</v>
      </c>
      <c r="E27" s="98"/>
      <c r="F27" s="96"/>
      <c r="G27" s="96"/>
      <c r="H27" s="97"/>
      <c r="I27" s="98">
        <v>193.53</v>
      </c>
      <c r="J27" s="95">
        <f t="shared" si="0"/>
        <v>21.810000000000002</v>
      </c>
      <c r="K27" s="99">
        <f t="shared" si="1"/>
        <v>0.0034920584091200206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234.37</v>
      </c>
      <c r="E28" s="98"/>
      <c r="F28" s="96"/>
      <c r="G28" s="96"/>
      <c r="H28" s="97"/>
      <c r="I28" s="98">
        <v>179.93</v>
      </c>
      <c r="J28" s="95">
        <f t="shared" si="0"/>
        <v>54.44</v>
      </c>
      <c r="K28" s="99">
        <f t="shared" si="1"/>
        <v>0.00836123483335893</v>
      </c>
    </row>
    <row r="29" spans="1:11" ht="12.75" customHeight="1">
      <c r="A29" s="194"/>
      <c r="B29" s="98">
        <v>5</v>
      </c>
      <c r="C29" s="100">
        <v>8295.8</v>
      </c>
      <c r="D29" s="104">
        <v>255.53</v>
      </c>
      <c r="E29" s="98">
        <v>0.01</v>
      </c>
      <c r="F29" s="109"/>
      <c r="G29" s="109"/>
      <c r="H29" s="97"/>
      <c r="I29" s="110">
        <v>278.2</v>
      </c>
      <c r="J29" s="95">
        <f t="shared" si="0"/>
        <v>-22.669999999999987</v>
      </c>
      <c r="K29" s="99">
        <f t="shared" si="1"/>
        <v>-0.002732708117360591</v>
      </c>
    </row>
    <row r="30" spans="1:11" ht="12.75" customHeight="1">
      <c r="A30" s="194"/>
      <c r="B30" s="98">
        <v>6</v>
      </c>
      <c r="C30" s="100">
        <v>5986</v>
      </c>
      <c r="D30" s="101">
        <v>218.11</v>
      </c>
      <c r="E30" s="98"/>
      <c r="F30" s="96"/>
      <c r="G30" s="96"/>
      <c r="H30" s="97"/>
      <c r="I30" s="98">
        <v>184.35</v>
      </c>
      <c r="J30" s="95">
        <f t="shared" si="0"/>
        <v>33.76000000000002</v>
      </c>
      <c r="K30" s="99">
        <f t="shared" si="1"/>
        <v>0.0056398262612763145</v>
      </c>
    </row>
    <row r="31" spans="1:11" ht="12.75" customHeight="1">
      <c r="A31" s="194"/>
      <c r="B31" s="98">
        <v>8</v>
      </c>
      <c r="C31" s="100">
        <v>2108.2</v>
      </c>
      <c r="D31" s="101">
        <v>71.63</v>
      </c>
      <c r="E31" s="98"/>
      <c r="F31" s="96"/>
      <c r="G31" s="96"/>
      <c r="H31" s="97"/>
      <c r="I31" s="98">
        <v>69.89</v>
      </c>
      <c r="J31" s="95">
        <f t="shared" si="0"/>
        <v>1.7399999999999949</v>
      </c>
      <c r="K31" s="99">
        <f t="shared" si="1"/>
        <v>0.0008253486386490821</v>
      </c>
    </row>
    <row r="32" spans="1:11" ht="12.75" customHeight="1">
      <c r="A32" s="194"/>
      <c r="B32" s="98">
        <v>9</v>
      </c>
      <c r="C32" s="100">
        <v>9889</v>
      </c>
      <c r="D32" s="101">
        <v>404.78</v>
      </c>
      <c r="E32" s="98"/>
      <c r="F32" s="96"/>
      <c r="G32" s="96"/>
      <c r="H32" s="97"/>
      <c r="I32" s="98">
        <v>312.57</v>
      </c>
      <c r="J32" s="95">
        <f t="shared" si="0"/>
        <v>92.20999999999998</v>
      </c>
      <c r="K32" s="99">
        <f t="shared" si="1"/>
        <v>0.009324501971887954</v>
      </c>
    </row>
    <row r="33" spans="1:11" ht="12.75" customHeight="1">
      <c r="A33" s="194"/>
      <c r="B33" s="98">
        <v>12</v>
      </c>
      <c r="C33" s="100">
        <v>6454.5</v>
      </c>
      <c r="D33" s="101">
        <v>287.92</v>
      </c>
      <c r="E33" s="101">
        <v>1.62</v>
      </c>
      <c r="F33" s="96"/>
      <c r="G33" s="96"/>
      <c r="H33" s="97"/>
      <c r="I33" s="101">
        <v>203.43</v>
      </c>
      <c r="J33" s="95">
        <f t="shared" si="0"/>
        <v>84.49000000000001</v>
      </c>
      <c r="K33" s="99">
        <f t="shared" si="1"/>
        <v>0.013090092183747775</v>
      </c>
    </row>
    <row r="34" spans="1:11" ht="12.75" customHeight="1">
      <c r="A34" s="194"/>
      <c r="B34" s="98">
        <v>14</v>
      </c>
      <c r="C34" s="100">
        <v>5285.8</v>
      </c>
      <c r="D34" s="101">
        <v>182.8</v>
      </c>
      <c r="E34" s="98"/>
      <c r="F34" s="96"/>
      <c r="G34" s="96"/>
      <c r="H34" s="97"/>
      <c r="I34" s="101">
        <v>162.83</v>
      </c>
      <c r="J34" s="95">
        <f t="shared" si="0"/>
        <v>19.97</v>
      </c>
      <c r="K34" s="99">
        <f t="shared" si="1"/>
        <v>0.003778046842483635</v>
      </c>
    </row>
    <row r="35" spans="1:11" ht="12.75" customHeight="1">
      <c r="A35" s="194"/>
      <c r="B35" s="98">
        <v>22</v>
      </c>
      <c r="C35" s="100">
        <v>5854.4</v>
      </c>
      <c r="D35" s="101">
        <v>229.46</v>
      </c>
      <c r="E35" s="98"/>
      <c r="F35" s="96"/>
      <c r="G35" s="96"/>
      <c r="H35" s="97"/>
      <c r="I35" s="98">
        <v>138.75</v>
      </c>
      <c r="J35" s="95">
        <f t="shared" si="0"/>
        <v>90.71000000000001</v>
      </c>
      <c r="K35" s="99">
        <f t="shared" si="1"/>
        <v>0.01549432905165346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835.83</v>
      </c>
      <c r="E36" s="101">
        <v>7.07</v>
      </c>
      <c r="F36" s="96"/>
      <c r="G36" s="96"/>
      <c r="H36" s="97"/>
      <c r="I36" s="101">
        <v>718.87</v>
      </c>
      <c r="J36" s="95">
        <f t="shared" si="0"/>
        <v>116.96000000000004</v>
      </c>
      <c r="K36" s="99">
        <f t="shared" si="1"/>
        <v>0.007306346826586709</v>
      </c>
    </row>
    <row r="37" spans="1:11" ht="12.75" customHeight="1">
      <c r="A37" s="194"/>
      <c r="B37" s="98" t="s">
        <v>20</v>
      </c>
      <c r="C37" s="100">
        <v>5223</v>
      </c>
      <c r="D37" s="101">
        <v>180.91</v>
      </c>
      <c r="E37" s="101">
        <v>3.1</v>
      </c>
      <c r="F37" s="96"/>
      <c r="G37" s="96"/>
      <c r="H37" s="97"/>
      <c r="I37" s="98">
        <v>215.52</v>
      </c>
      <c r="J37" s="95">
        <f t="shared" si="0"/>
        <v>-34.610000000000014</v>
      </c>
      <c r="K37" s="99">
        <f t="shared" si="1"/>
        <v>-0.006626459888952712</v>
      </c>
    </row>
    <row r="38" spans="1:11" ht="12.75" customHeight="1">
      <c r="A38" s="194"/>
      <c r="B38" s="98" t="s">
        <v>21</v>
      </c>
      <c r="C38" s="100">
        <v>3843.5</v>
      </c>
      <c r="D38" s="101">
        <v>154.85</v>
      </c>
      <c r="E38" s="98"/>
      <c r="F38" s="96"/>
      <c r="G38" s="96"/>
      <c r="H38" s="97"/>
      <c r="I38" s="98">
        <v>105.78</v>
      </c>
      <c r="J38" s="95">
        <f t="shared" si="0"/>
        <v>49.06999999999999</v>
      </c>
      <c r="K38" s="99">
        <f t="shared" si="1"/>
        <v>0.012767009236373096</v>
      </c>
    </row>
    <row r="39" spans="1:11" ht="12.75" customHeight="1">
      <c r="A39" s="194"/>
      <c r="B39" s="98" t="s">
        <v>22</v>
      </c>
      <c r="C39" s="100">
        <v>1281.2</v>
      </c>
      <c r="D39" s="101">
        <v>47.58</v>
      </c>
      <c r="E39" s="98"/>
      <c r="F39" s="96"/>
      <c r="G39" s="96"/>
      <c r="H39" s="97"/>
      <c r="I39" s="101">
        <v>62.77</v>
      </c>
      <c r="J39" s="95">
        <f t="shared" si="0"/>
        <v>-15.190000000000005</v>
      </c>
      <c r="K39" s="99">
        <f t="shared" si="1"/>
        <v>-0.011856072432094914</v>
      </c>
    </row>
    <row r="40" spans="1:11" ht="12.75" customHeight="1">
      <c r="A40" s="194"/>
      <c r="B40" s="98">
        <v>7</v>
      </c>
      <c r="C40" s="100">
        <v>8117.5</v>
      </c>
      <c r="D40" s="101">
        <v>312.5</v>
      </c>
      <c r="E40" s="101">
        <v>0.44</v>
      </c>
      <c r="F40" s="96"/>
      <c r="G40" s="96"/>
      <c r="H40" s="97"/>
      <c r="I40" s="98">
        <v>247.78</v>
      </c>
      <c r="J40" s="95">
        <f t="shared" si="0"/>
        <v>64.72</v>
      </c>
      <c r="K40" s="99">
        <f t="shared" si="1"/>
        <v>0.00797289805974746</v>
      </c>
    </row>
    <row r="41" spans="1:11" ht="12.75" customHeight="1">
      <c r="A41" s="194"/>
      <c r="B41" s="98">
        <v>11</v>
      </c>
      <c r="C41" s="100">
        <v>1945.5</v>
      </c>
      <c r="D41" s="101">
        <v>78.9</v>
      </c>
      <c r="E41" s="98"/>
      <c r="F41" s="96"/>
      <c r="G41" s="96"/>
      <c r="H41" s="97"/>
      <c r="I41" s="98">
        <v>48.9</v>
      </c>
      <c r="J41" s="95">
        <f t="shared" si="0"/>
        <v>30.000000000000007</v>
      </c>
      <c r="K41" s="99">
        <f t="shared" si="1"/>
        <v>0.015420200462606018</v>
      </c>
    </row>
    <row r="42" spans="1:11" ht="12.75" customHeight="1">
      <c r="A42" s="194"/>
      <c r="B42" s="98">
        <v>13</v>
      </c>
      <c r="C42" s="100">
        <v>1268.6</v>
      </c>
      <c r="D42" s="101">
        <v>45.76</v>
      </c>
      <c r="E42" s="98"/>
      <c r="F42" s="96"/>
      <c r="G42" s="96"/>
      <c r="H42" s="97"/>
      <c r="I42" s="98">
        <v>34.65</v>
      </c>
      <c r="J42" s="95">
        <f t="shared" si="0"/>
        <v>11.11</v>
      </c>
      <c r="K42" s="99">
        <f t="shared" si="1"/>
        <v>0.008757685637710863</v>
      </c>
    </row>
    <row r="43" spans="1:11" ht="12.75" customHeight="1">
      <c r="A43" s="194"/>
      <c r="B43" s="98">
        <v>17</v>
      </c>
      <c r="C43" s="100">
        <v>5864.3</v>
      </c>
      <c r="D43" s="101">
        <v>218.89</v>
      </c>
      <c r="E43" s="98"/>
      <c r="F43" s="96"/>
      <c r="G43" s="96"/>
      <c r="H43" s="97"/>
      <c r="I43" s="101">
        <v>230.08</v>
      </c>
      <c r="J43" s="95">
        <f t="shared" si="0"/>
        <v>-11.190000000000026</v>
      </c>
      <c r="K43" s="99">
        <f t="shared" si="1"/>
        <v>-0.0019081561311665544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130.36</v>
      </c>
      <c r="E44" s="98"/>
      <c r="F44" s="96"/>
      <c r="G44" s="96"/>
      <c r="H44" s="97"/>
      <c r="I44" s="98">
        <v>102.12</v>
      </c>
      <c r="J44" s="95">
        <f t="shared" si="0"/>
        <v>28.24000000000001</v>
      </c>
      <c r="K44" s="99">
        <f t="shared" si="1"/>
        <v>0.008388035762022161</v>
      </c>
    </row>
    <row r="45" spans="1:11" ht="12.75" customHeight="1">
      <c r="A45" s="190"/>
      <c r="B45" s="98">
        <v>10</v>
      </c>
      <c r="C45" s="100">
        <v>3255.6</v>
      </c>
      <c r="D45" s="101">
        <v>64.99</v>
      </c>
      <c r="E45" s="98"/>
      <c r="F45" s="96"/>
      <c r="G45" s="96"/>
      <c r="H45" s="97"/>
      <c r="I45" s="98">
        <v>116.28</v>
      </c>
      <c r="J45" s="95">
        <f t="shared" si="0"/>
        <v>-51.290000000000006</v>
      </c>
      <c r="K45" s="99">
        <f t="shared" si="1"/>
        <v>-0.015754392431502645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477.14</v>
      </c>
      <c r="E46" s="98"/>
      <c r="F46" s="96"/>
      <c r="G46" s="96"/>
      <c r="H46" s="97"/>
      <c r="I46" s="98">
        <v>467.95</v>
      </c>
      <c r="J46" s="95">
        <f t="shared" si="0"/>
        <v>9.189999999999998</v>
      </c>
      <c r="K46" s="99">
        <f t="shared" si="1"/>
        <v>0.0010343158771426318</v>
      </c>
    </row>
    <row r="47" spans="1:11" ht="12.75" customHeight="1">
      <c r="A47" s="191"/>
      <c r="B47" s="98" t="s">
        <v>12</v>
      </c>
      <c r="C47" s="100">
        <v>2307.7</v>
      </c>
      <c r="D47" s="101">
        <v>93.25</v>
      </c>
      <c r="E47" s="101">
        <v>0.28</v>
      </c>
      <c r="F47" s="96"/>
      <c r="G47" s="96"/>
      <c r="H47" s="97"/>
      <c r="I47" s="98">
        <v>87.35</v>
      </c>
      <c r="J47" s="95">
        <f t="shared" si="0"/>
        <v>5.900000000000006</v>
      </c>
      <c r="K47" s="99">
        <f t="shared" si="1"/>
        <v>0.0025566581444728545</v>
      </c>
    </row>
    <row r="48" spans="1:11" ht="12.75" customHeight="1">
      <c r="A48" s="191"/>
      <c r="B48" s="98" t="s">
        <v>25</v>
      </c>
      <c r="C48" s="100">
        <v>2250.2</v>
      </c>
      <c r="D48" s="104">
        <v>107.51</v>
      </c>
      <c r="E48" s="98"/>
      <c r="F48" s="96"/>
      <c r="G48" s="96"/>
      <c r="H48" s="97"/>
      <c r="I48" s="98">
        <v>93.88</v>
      </c>
      <c r="J48" s="95">
        <f t="shared" si="0"/>
        <v>13.63000000000001</v>
      </c>
      <c r="K48" s="99">
        <f t="shared" si="1"/>
        <v>0.006057239356501649</v>
      </c>
    </row>
    <row r="49" spans="1:11" ht="12.75" customHeight="1">
      <c r="A49" s="191"/>
      <c r="B49" s="98">
        <v>8</v>
      </c>
      <c r="C49" s="100">
        <v>8887.1</v>
      </c>
      <c r="D49" s="101">
        <v>469.58</v>
      </c>
      <c r="E49" s="101">
        <v>1.31</v>
      </c>
      <c r="F49" s="96"/>
      <c r="G49" s="96"/>
      <c r="H49" s="97"/>
      <c r="I49" s="98">
        <v>513.67</v>
      </c>
      <c r="J49" s="95">
        <f t="shared" si="0"/>
        <v>-44.089999999999975</v>
      </c>
      <c r="K49" s="99">
        <f t="shared" si="1"/>
        <v>-0.0049611234260894975</v>
      </c>
    </row>
    <row r="50" spans="1:11" ht="12.75" customHeight="1">
      <c r="A50" s="191"/>
      <c r="B50" s="98" t="s">
        <v>26</v>
      </c>
      <c r="C50" s="100">
        <v>2244.9</v>
      </c>
      <c r="D50" s="101">
        <v>111.89</v>
      </c>
      <c r="E50" s="98"/>
      <c r="F50" s="96"/>
      <c r="G50" s="100"/>
      <c r="H50" s="97"/>
      <c r="I50" s="98">
        <v>102</v>
      </c>
      <c r="J50" s="95">
        <f t="shared" si="0"/>
        <v>9.89</v>
      </c>
      <c r="K50" s="99">
        <f t="shared" si="1"/>
        <v>0.004405541449507774</v>
      </c>
    </row>
    <row r="51" spans="1:11" ht="12.75" customHeight="1">
      <c r="A51" s="191"/>
      <c r="B51" s="98" t="s">
        <v>27</v>
      </c>
      <c r="C51" s="100">
        <v>2280</v>
      </c>
      <c r="D51" s="104">
        <v>86.51</v>
      </c>
      <c r="E51" s="98"/>
      <c r="F51" s="96"/>
      <c r="G51" s="109"/>
      <c r="H51" s="97"/>
      <c r="I51" s="98">
        <v>89.2</v>
      </c>
      <c r="J51" s="95">
        <f t="shared" si="0"/>
        <v>-2.6899999999999977</v>
      </c>
      <c r="K51" s="99">
        <f t="shared" si="1"/>
        <v>-0.0011798245614035078</v>
      </c>
    </row>
    <row r="52" spans="1:11" ht="12.75" customHeight="1">
      <c r="A52" s="191"/>
      <c r="B52" s="98">
        <v>10</v>
      </c>
      <c r="C52" s="100">
        <v>8922.28</v>
      </c>
      <c r="D52" s="104">
        <v>504.84</v>
      </c>
      <c r="E52" s="101">
        <v>2.57</v>
      </c>
      <c r="F52" s="96"/>
      <c r="G52" s="96"/>
      <c r="H52" s="97"/>
      <c r="I52" s="98">
        <v>438.18</v>
      </c>
      <c r="J52" s="95">
        <f t="shared" si="0"/>
        <v>66.65999999999997</v>
      </c>
      <c r="K52" s="99">
        <f t="shared" si="1"/>
        <v>0.007471184495442864</v>
      </c>
    </row>
    <row r="53" spans="1:11" ht="12.75" customHeight="1">
      <c r="A53" s="191"/>
      <c r="B53" s="98" t="s">
        <v>28</v>
      </c>
      <c r="C53" s="100">
        <v>2293.8</v>
      </c>
      <c r="D53" s="104">
        <v>86.82</v>
      </c>
      <c r="E53" s="98"/>
      <c r="F53" s="96"/>
      <c r="G53" s="109"/>
      <c r="H53" s="97"/>
      <c r="I53" s="98">
        <v>86.2</v>
      </c>
      <c r="J53" s="95">
        <f t="shared" si="0"/>
        <v>0.6199999999999903</v>
      </c>
      <c r="K53" s="99">
        <f t="shared" si="1"/>
        <v>0.0002702938355567139</v>
      </c>
    </row>
    <row r="54" spans="1:11" ht="12.75" customHeight="1">
      <c r="A54" s="190"/>
      <c r="B54" s="98" t="s">
        <v>29</v>
      </c>
      <c r="C54" s="100">
        <v>2233.5</v>
      </c>
      <c r="D54" s="101">
        <v>90.37</v>
      </c>
      <c r="E54" s="98"/>
      <c r="F54" s="96"/>
      <c r="G54" s="96"/>
      <c r="H54" s="97"/>
      <c r="I54" s="98">
        <v>77.53</v>
      </c>
      <c r="J54" s="95">
        <f t="shared" si="0"/>
        <v>12.840000000000003</v>
      </c>
      <c r="K54" s="99">
        <f t="shared" si="1"/>
        <v>0.0057488247145735406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f aca="true" t="shared" si="2" ref="D55:J55">SUM(D7:D54)</f>
        <v>12652.139999999998</v>
      </c>
      <c r="E55" s="113">
        <f t="shared" si="2"/>
        <v>39.38</v>
      </c>
      <c r="F55" s="113">
        <f t="shared" si="2"/>
        <v>0</v>
      </c>
      <c r="G55" s="114">
        <f>SUM(G53:G54)</f>
        <v>0</v>
      </c>
      <c r="H55" s="113">
        <f>SUM(H7:H54)</f>
        <v>0</v>
      </c>
      <c r="I55" s="113">
        <f t="shared" si="2"/>
        <v>11613.090000000007</v>
      </c>
      <c r="J55" s="113">
        <f t="shared" si="2"/>
        <v>1039.05</v>
      </c>
      <c r="K55" s="115">
        <f>J55/C55</f>
        <v>0.0034010579367052657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9">
    <mergeCell ref="A44:A45"/>
    <mergeCell ref="A46:A54"/>
    <mergeCell ref="A55:B55"/>
    <mergeCell ref="J5:J6"/>
    <mergeCell ref="K5:K6"/>
    <mergeCell ref="A7:A19"/>
    <mergeCell ref="A20:A27"/>
    <mergeCell ref="A28:A35"/>
    <mergeCell ref="A36:A43"/>
    <mergeCell ref="A1:K1"/>
    <mergeCell ref="A3:J3"/>
    <mergeCell ref="A4:J4"/>
    <mergeCell ref="A5:B6"/>
    <mergeCell ref="C5:C6"/>
    <mergeCell ref="D5:D6"/>
    <mergeCell ref="E5:E6"/>
    <mergeCell ref="F5:G5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197" t="s">
        <v>65</v>
      </c>
      <c r="B4" s="197"/>
      <c r="C4" s="197"/>
      <c r="D4" s="197"/>
      <c r="E4" s="197"/>
      <c r="F4" s="197"/>
      <c r="G4" s="197"/>
      <c r="H4" s="197"/>
      <c r="I4" s="197"/>
      <c r="J4" s="197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405.71</v>
      </c>
      <c r="E7" s="96"/>
      <c r="F7" s="96"/>
      <c r="G7" s="96"/>
      <c r="H7" s="97"/>
      <c r="I7" s="98">
        <v>429.81</v>
      </c>
      <c r="J7" s="95">
        <f>D7-I7</f>
        <v>-24.100000000000023</v>
      </c>
      <c r="K7" s="99">
        <f>J7/C7</f>
        <v>-0.001945305437169058</v>
      </c>
    </row>
    <row r="8" spans="1:11" ht="12.75" customHeight="1">
      <c r="A8" s="194"/>
      <c r="B8" s="98">
        <v>2</v>
      </c>
      <c r="C8" s="100">
        <v>7207.5</v>
      </c>
      <c r="D8" s="95">
        <v>277.42</v>
      </c>
      <c r="E8" s="98"/>
      <c r="F8" s="96"/>
      <c r="G8" s="96"/>
      <c r="H8" s="97"/>
      <c r="I8" s="98">
        <v>310.71</v>
      </c>
      <c r="J8" s="95">
        <f aca="true" t="shared" si="0" ref="J8:J54">D8-I8</f>
        <v>-33.289999999999964</v>
      </c>
      <c r="K8" s="99">
        <f aca="true" t="shared" si="1" ref="K8:K54">J8/C8</f>
        <v>-0.004618799861255632</v>
      </c>
    </row>
    <row r="9" spans="1:11" ht="12.75" customHeight="1">
      <c r="A9" s="194"/>
      <c r="B9" s="98">
        <v>3</v>
      </c>
      <c r="C9" s="100">
        <v>5560.6</v>
      </c>
      <c r="D9" s="95">
        <v>253.89</v>
      </c>
      <c r="E9" s="101">
        <v>0.4</v>
      </c>
      <c r="F9" s="96"/>
      <c r="G9" s="96"/>
      <c r="H9" s="97"/>
      <c r="I9" s="98">
        <v>231.63</v>
      </c>
      <c r="J9" s="95">
        <f t="shared" si="0"/>
        <v>22.25999999999999</v>
      </c>
      <c r="K9" s="99">
        <f t="shared" si="1"/>
        <v>0.004003165126065531</v>
      </c>
    </row>
    <row r="10" spans="1:11" ht="12.75" customHeight="1">
      <c r="A10" s="194"/>
      <c r="B10" s="98">
        <v>4</v>
      </c>
      <c r="C10" s="100">
        <v>4607</v>
      </c>
      <c r="D10" s="95">
        <v>153</v>
      </c>
      <c r="E10" s="98"/>
      <c r="F10" s="96"/>
      <c r="G10" s="96"/>
      <c r="H10" s="97"/>
      <c r="I10" s="98">
        <v>153.14</v>
      </c>
      <c r="J10" s="95">
        <f t="shared" si="0"/>
        <v>-0.13999999999998636</v>
      </c>
      <c r="K10" s="99">
        <f t="shared" si="1"/>
        <v>-3.038853917950648E-05</v>
      </c>
    </row>
    <row r="11" spans="1:11" ht="12.75" customHeight="1">
      <c r="A11" s="194"/>
      <c r="B11" s="98">
        <v>5</v>
      </c>
      <c r="C11" s="100">
        <v>19301.4</v>
      </c>
      <c r="D11" s="95">
        <v>819.28</v>
      </c>
      <c r="E11" s="101">
        <v>7.4</v>
      </c>
      <c r="F11" s="96"/>
      <c r="G11" s="96"/>
      <c r="H11" s="97"/>
      <c r="I11" s="98">
        <v>670.11</v>
      </c>
      <c r="J11" s="95">
        <f t="shared" si="0"/>
        <v>149.16999999999996</v>
      </c>
      <c r="K11" s="99">
        <f t="shared" si="1"/>
        <v>0.00772845493073041</v>
      </c>
    </row>
    <row r="12" spans="1:11" ht="12.75" customHeight="1">
      <c r="A12" s="194"/>
      <c r="B12" s="98" t="s">
        <v>11</v>
      </c>
      <c r="C12" s="100">
        <v>11272.2</v>
      </c>
      <c r="D12" s="101">
        <v>504.7</v>
      </c>
      <c r="E12" s="101">
        <v>3.4</v>
      </c>
      <c r="F12" s="102"/>
      <c r="G12" s="102"/>
      <c r="H12" s="97"/>
      <c r="I12" s="98">
        <v>436.87</v>
      </c>
      <c r="J12" s="95">
        <f t="shared" si="0"/>
        <v>67.82999999999998</v>
      </c>
      <c r="K12" s="99">
        <f t="shared" si="1"/>
        <v>0.006017458881141213</v>
      </c>
    </row>
    <row r="13" spans="1:11" ht="12.75" customHeight="1">
      <c r="A13" s="194"/>
      <c r="B13" s="98">
        <v>6</v>
      </c>
      <c r="C13" s="100">
        <v>4592.5</v>
      </c>
      <c r="D13" s="101">
        <v>140.01</v>
      </c>
      <c r="E13" s="98"/>
      <c r="F13" s="96"/>
      <c r="G13" s="96"/>
      <c r="H13" s="97"/>
      <c r="I13" s="98">
        <v>147.09</v>
      </c>
      <c r="J13" s="95">
        <f t="shared" si="0"/>
        <v>-7.0800000000000125</v>
      </c>
      <c r="K13" s="99">
        <f t="shared" si="1"/>
        <v>-0.00154164398475776</v>
      </c>
    </row>
    <row r="14" spans="1:11" ht="12.75" customHeight="1">
      <c r="A14" s="194"/>
      <c r="B14" s="98" t="s">
        <v>12</v>
      </c>
      <c r="C14" s="100">
        <v>4608.3</v>
      </c>
      <c r="D14" s="101">
        <v>157.05</v>
      </c>
      <c r="E14" s="98"/>
      <c r="F14" s="96"/>
      <c r="G14" s="96"/>
      <c r="H14" s="97"/>
      <c r="I14" s="98">
        <v>198.78</v>
      </c>
      <c r="J14" s="95">
        <f t="shared" si="0"/>
        <v>-41.72999999999999</v>
      </c>
      <c r="K14" s="99">
        <f t="shared" si="1"/>
        <v>-0.009055400039059955</v>
      </c>
    </row>
    <row r="15" spans="1:11" ht="12.75" customHeight="1">
      <c r="A15" s="194"/>
      <c r="B15" s="98">
        <v>7</v>
      </c>
      <c r="C15" s="100">
        <v>9561.9</v>
      </c>
      <c r="D15" s="101">
        <v>466.49</v>
      </c>
      <c r="E15" s="101">
        <v>0.2</v>
      </c>
      <c r="F15" s="96"/>
      <c r="G15" s="96"/>
      <c r="H15" s="97"/>
      <c r="I15" s="98">
        <v>411.29</v>
      </c>
      <c r="J15" s="95">
        <f t="shared" si="0"/>
        <v>55.19999999999999</v>
      </c>
      <c r="K15" s="99">
        <f t="shared" si="1"/>
        <v>0.005772911241489661</v>
      </c>
    </row>
    <row r="16" spans="1:11" ht="12.75" customHeight="1">
      <c r="A16" s="194"/>
      <c r="B16" s="98">
        <v>8</v>
      </c>
      <c r="C16" s="100">
        <v>4573.6</v>
      </c>
      <c r="D16" s="101">
        <v>208.28</v>
      </c>
      <c r="E16" s="98"/>
      <c r="F16" s="96"/>
      <c r="G16" s="97"/>
      <c r="H16" s="97"/>
      <c r="I16" s="98">
        <v>167.89</v>
      </c>
      <c r="J16" s="95">
        <f t="shared" si="0"/>
        <v>40.390000000000015</v>
      </c>
      <c r="K16" s="99">
        <f t="shared" si="1"/>
        <v>0.008831117719083438</v>
      </c>
    </row>
    <row r="17" spans="1:11" ht="12.75" customHeight="1">
      <c r="A17" s="194"/>
      <c r="B17" s="98">
        <v>9</v>
      </c>
      <c r="C17" s="100">
        <v>4877.3</v>
      </c>
      <c r="D17" s="101">
        <v>244.02</v>
      </c>
      <c r="E17" s="98"/>
      <c r="F17" s="96"/>
      <c r="G17" s="96"/>
      <c r="H17" s="97"/>
      <c r="I17" s="98">
        <v>253.23</v>
      </c>
      <c r="J17" s="95">
        <f t="shared" si="0"/>
        <v>-9.20999999999998</v>
      </c>
      <c r="K17" s="99">
        <f t="shared" si="1"/>
        <v>-0.0018883398601685316</v>
      </c>
    </row>
    <row r="18" spans="1:11" ht="12.75" customHeight="1">
      <c r="A18" s="194"/>
      <c r="B18" s="98">
        <v>10</v>
      </c>
      <c r="C18" s="100">
        <v>4550.5</v>
      </c>
      <c r="D18" s="101">
        <v>178.75</v>
      </c>
      <c r="E18" s="98"/>
      <c r="F18" s="96"/>
      <c r="G18" s="96"/>
      <c r="H18" s="97"/>
      <c r="I18" s="98">
        <v>154.66</v>
      </c>
      <c r="J18" s="95">
        <f t="shared" si="0"/>
        <v>24.090000000000003</v>
      </c>
      <c r="K18" s="99">
        <f t="shared" si="1"/>
        <v>0.005293923744643447</v>
      </c>
    </row>
    <row r="19" spans="1:11" ht="12.75" customHeight="1">
      <c r="A19" s="194"/>
      <c r="B19" s="98">
        <v>12</v>
      </c>
      <c r="C19" s="100">
        <v>10282.3</v>
      </c>
      <c r="D19" s="104">
        <v>399.73</v>
      </c>
      <c r="E19" s="98"/>
      <c r="F19" s="96"/>
      <c r="G19" s="105"/>
      <c r="H19" s="97"/>
      <c r="I19" s="98">
        <v>429.57</v>
      </c>
      <c r="J19" s="95">
        <f t="shared" si="0"/>
        <v>-29.839999999999975</v>
      </c>
      <c r="K19" s="99">
        <f t="shared" si="1"/>
        <v>-0.0029020744385983657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148.48</v>
      </c>
      <c r="E20" s="98"/>
      <c r="F20" s="96"/>
      <c r="G20" s="96"/>
      <c r="H20" s="97"/>
      <c r="I20" s="98">
        <v>130.16</v>
      </c>
      <c r="J20" s="95">
        <f t="shared" si="0"/>
        <v>18.319999999999993</v>
      </c>
      <c r="K20" s="99">
        <f t="shared" si="1"/>
        <v>0.00481535024313313</v>
      </c>
    </row>
    <row r="21" spans="1:11" ht="12.75" customHeight="1">
      <c r="A21" s="194"/>
      <c r="B21" s="98" t="s">
        <v>14</v>
      </c>
      <c r="C21" s="100">
        <v>8309.8</v>
      </c>
      <c r="D21" s="104">
        <v>356.98</v>
      </c>
      <c r="E21" s="98"/>
      <c r="F21" s="96"/>
      <c r="G21" s="96"/>
      <c r="H21" s="97"/>
      <c r="I21" s="98">
        <v>252.69</v>
      </c>
      <c r="J21" s="95">
        <f t="shared" si="0"/>
        <v>104.29000000000002</v>
      </c>
      <c r="K21" s="99">
        <f t="shared" si="1"/>
        <v>0.012550241883077816</v>
      </c>
    </row>
    <row r="22" spans="1:11" ht="12.75" customHeight="1">
      <c r="A22" s="194"/>
      <c r="B22" s="98">
        <v>4</v>
      </c>
      <c r="C22" s="100">
        <v>16618.4</v>
      </c>
      <c r="D22" s="104">
        <v>671.53</v>
      </c>
      <c r="E22" s="98">
        <v>0.5</v>
      </c>
      <c r="F22" s="96"/>
      <c r="G22" s="96"/>
      <c r="H22" s="97"/>
      <c r="I22" s="98">
        <v>586.1</v>
      </c>
      <c r="J22" s="95">
        <f t="shared" si="0"/>
        <v>85.42999999999995</v>
      </c>
      <c r="K22" s="99">
        <f t="shared" si="1"/>
        <v>0.005140687430799592</v>
      </c>
    </row>
    <row r="23" spans="1:11" ht="12.75" customHeight="1">
      <c r="A23" s="194"/>
      <c r="B23" s="98">
        <v>6</v>
      </c>
      <c r="C23" s="100">
        <v>4240.4</v>
      </c>
      <c r="D23" s="88">
        <v>174.78</v>
      </c>
      <c r="E23" s="98"/>
      <c r="F23" s="96"/>
      <c r="G23" s="96"/>
      <c r="H23" s="97"/>
      <c r="I23" s="98">
        <v>185.46</v>
      </c>
      <c r="J23" s="95">
        <f t="shared" si="0"/>
        <v>-10.680000000000007</v>
      </c>
      <c r="K23" s="99">
        <f t="shared" si="1"/>
        <v>-0.00251863031789454</v>
      </c>
    </row>
    <row r="24" spans="1:11" ht="12.75" customHeight="1">
      <c r="A24" s="194"/>
      <c r="B24" s="98">
        <v>8</v>
      </c>
      <c r="C24" s="100">
        <v>4289.7</v>
      </c>
      <c r="D24" s="104">
        <v>217.6</v>
      </c>
      <c r="E24" s="98"/>
      <c r="F24" s="96"/>
      <c r="G24" s="96"/>
      <c r="H24" s="97"/>
      <c r="I24" s="98">
        <v>173.175</v>
      </c>
      <c r="J24" s="95">
        <f t="shared" si="0"/>
        <v>44.42499999999998</v>
      </c>
      <c r="K24" s="99">
        <f t="shared" si="1"/>
        <v>0.010356202065412497</v>
      </c>
    </row>
    <row r="25" spans="1:11" ht="12.75" customHeight="1">
      <c r="A25" s="194"/>
      <c r="B25" s="98" t="s">
        <v>15</v>
      </c>
      <c r="C25" s="106">
        <v>8879</v>
      </c>
      <c r="D25" s="101">
        <v>534.03</v>
      </c>
      <c r="E25" s="98">
        <v>7</v>
      </c>
      <c r="F25" s="96"/>
      <c r="G25" s="96"/>
      <c r="H25" s="97"/>
      <c r="I25" s="98">
        <v>414.57</v>
      </c>
      <c r="J25" s="95">
        <f t="shared" si="0"/>
        <v>119.45999999999998</v>
      </c>
      <c r="K25" s="99">
        <f t="shared" si="1"/>
        <v>0.013454217817321769</v>
      </c>
    </row>
    <row r="26" spans="1:11" ht="12.75" customHeight="1">
      <c r="A26" s="194"/>
      <c r="B26" s="108" t="s">
        <v>16</v>
      </c>
      <c r="C26" s="122">
        <v>8873.4</v>
      </c>
      <c r="D26" s="101">
        <v>533.24</v>
      </c>
      <c r="E26" s="98"/>
      <c r="F26" s="96"/>
      <c r="G26" s="96"/>
      <c r="H26" s="97"/>
      <c r="I26" s="101">
        <v>462.36</v>
      </c>
      <c r="J26" s="95">
        <f t="shared" si="0"/>
        <v>70.88</v>
      </c>
      <c r="K26" s="99">
        <f t="shared" si="1"/>
        <v>0.007987918948768229</v>
      </c>
    </row>
    <row r="27" spans="1:11" ht="12.75" customHeight="1">
      <c r="A27" s="194"/>
      <c r="B27" s="98">
        <v>10</v>
      </c>
      <c r="C27" s="100">
        <v>6245.6</v>
      </c>
      <c r="D27" s="101">
        <v>263.55</v>
      </c>
      <c r="E27" s="98"/>
      <c r="F27" s="96"/>
      <c r="G27" s="96"/>
      <c r="H27" s="97"/>
      <c r="I27" s="98">
        <v>210.13</v>
      </c>
      <c r="J27" s="95">
        <f t="shared" si="0"/>
        <v>53.420000000000016</v>
      </c>
      <c r="K27" s="99">
        <f t="shared" si="1"/>
        <v>0.008553221467913413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288.69</v>
      </c>
      <c r="E28" s="98"/>
      <c r="F28" s="96"/>
      <c r="G28" s="96"/>
      <c r="H28" s="97"/>
      <c r="I28" s="98">
        <v>244.17</v>
      </c>
      <c r="J28" s="95">
        <f t="shared" si="0"/>
        <v>44.52000000000001</v>
      </c>
      <c r="K28" s="99">
        <f t="shared" si="1"/>
        <v>0.006837659345722624</v>
      </c>
    </row>
    <row r="29" spans="1:11" ht="12.75" customHeight="1">
      <c r="A29" s="194"/>
      <c r="B29" s="98">
        <v>5</v>
      </c>
      <c r="C29" s="100">
        <v>8295.8</v>
      </c>
      <c r="D29" s="104">
        <v>337.92</v>
      </c>
      <c r="E29" s="98">
        <v>0</v>
      </c>
      <c r="F29" s="109"/>
      <c r="G29" s="109"/>
      <c r="H29" s="97"/>
      <c r="I29" s="110">
        <v>301.69</v>
      </c>
      <c r="J29" s="95">
        <f t="shared" si="0"/>
        <v>36.23000000000002</v>
      </c>
      <c r="K29" s="99">
        <f t="shared" si="1"/>
        <v>0.00436727018491285</v>
      </c>
    </row>
    <row r="30" spans="1:11" ht="12.75" customHeight="1">
      <c r="A30" s="194"/>
      <c r="B30" s="98">
        <v>6</v>
      </c>
      <c r="C30" s="100">
        <v>5986</v>
      </c>
      <c r="D30" s="101">
        <v>267.23</v>
      </c>
      <c r="E30" s="98"/>
      <c r="F30" s="96"/>
      <c r="G30" s="96"/>
      <c r="H30" s="97"/>
      <c r="I30" s="98">
        <v>272.78</v>
      </c>
      <c r="J30" s="95">
        <f t="shared" si="0"/>
        <v>-5.5499999999999545</v>
      </c>
      <c r="K30" s="99">
        <f t="shared" si="1"/>
        <v>-0.0009271633812228458</v>
      </c>
    </row>
    <row r="31" spans="1:11" ht="12.75" customHeight="1">
      <c r="A31" s="194"/>
      <c r="B31" s="98">
        <v>8</v>
      </c>
      <c r="C31" s="100">
        <v>2108.2</v>
      </c>
      <c r="D31" s="101">
        <v>101.56</v>
      </c>
      <c r="E31" s="98"/>
      <c r="F31" s="96"/>
      <c r="G31" s="96"/>
      <c r="H31" s="97"/>
      <c r="I31" s="98">
        <v>73.76</v>
      </c>
      <c r="J31" s="95">
        <f t="shared" si="0"/>
        <v>27.799999999999997</v>
      </c>
      <c r="K31" s="99">
        <f t="shared" si="1"/>
        <v>0.013186604686462385</v>
      </c>
    </row>
    <row r="32" spans="1:11" ht="12.75" customHeight="1">
      <c r="A32" s="194"/>
      <c r="B32" s="98">
        <v>9</v>
      </c>
      <c r="C32" s="100">
        <v>9889</v>
      </c>
      <c r="D32" s="101">
        <v>483.65</v>
      </c>
      <c r="E32" s="98"/>
      <c r="F32" s="96"/>
      <c r="G32" s="96"/>
      <c r="H32" s="97"/>
      <c r="I32" s="98">
        <v>342.33</v>
      </c>
      <c r="J32" s="95">
        <f t="shared" si="0"/>
        <v>141.32</v>
      </c>
      <c r="K32" s="99">
        <f t="shared" si="1"/>
        <v>0.014290625948023055</v>
      </c>
    </row>
    <row r="33" spans="1:11" ht="12.75" customHeight="1">
      <c r="A33" s="194"/>
      <c r="B33" s="98">
        <v>12</v>
      </c>
      <c r="C33" s="100">
        <v>6454.5</v>
      </c>
      <c r="D33" s="101">
        <v>338.15</v>
      </c>
      <c r="E33" s="101">
        <v>1.4</v>
      </c>
      <c r="F33" s="96"/>
      <c r="G33" s="96"/>
      <c r="H33" s="97"/>
      <c r="I33" s="101">
        <v>242.1</v>
      </c>
      <c r="J33" s="95">
        <f t="shared" si="0"/>
        <v>96.04999999999998</v>
      </c>
      <c r="K33" s="99">
        <f t="shared" si="1"/>
        <v>0.014881090711906419</v>
      </c>
    </row>
    <row r="34" spans="1:11" ht="12.75" customHeight="1">
      <c r="A34" s="194"/>
      <c r="B34" s="98">
        <v>14</v>
      </c>
      <c r="C34" s="100">
        <v>5285.8</v>
      </c>
      <c r="D34" s="101">
        <v>208.01</v>
      </c>
      <c r="E34" s="98"/>
      <c r="F34" s="96"/>
      <c r="G34" s="96"/>
      <c r="H34" s="97"/>
      <c r="I34" s="101">
        <v>182.18</v>
      </c>
      <c r="J34" s="95">
        <f t="shared" si="0"/>
        <v>25.829999999999984</v>
      </c>
      <c r="K34" s="99">
        <f t="shared" si="1"/>
        <v>0.004886677513337619</v>
      </c>
    </row>
    <row r="35" spans="1:11" ht="12.75" customHeight="1">
      <c r="A35" s="194"/>
      <c r="B35" s="98">
        <v>22</v>
      </c>
      <c r="C35" s="100">
        <v>5854.4</v>
      </c>
      <c r="D35" s="101">
        <v>263.03</v>
      </c>
      <c r="E35" s="98"/>
      <c r="F35" s="96"/>
      <c r="G35" s="96"/>
      <c r="H35" s="97"/>
      <c r="I35" s="98">
        <v>231.78</v>
      </c>
      <c r="J35" s="95">
        <f t="shared" si="0"/>
        <v>31.24999999999997</v>
      </c>
      <c r="K35" s="99">
        <f t="shared" si="1"/>
        <v>0.005337865537031972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944</v>
      </c>
      <c r="E36" s="101">
        <v>3.4</v>
      </c>
      <c r="F36" s="96"/>
      <c r="G36" s="96"/>
      <c r="H36" s="97"/>
      <c r="I36" s="101">
        <v>674.67</v>
      </c>
      <c r="J36" s="95">
        <f t="shared" si="0"/>
        <v>269.33000000000004</v>
      </c>
      <c r="K36" s="99">
        <f t="shared" si="1"/>
        <v>0.016824712643678165</v>
      </c>
    </row>
    <row r="37" spans="1:11" ht="12.75" customHeight="1">
      <c r="A37" s="194"/>
      <c r="B37" s="98" t="s">
        <v>20</v>
      </c>
      <c r="C37" s="100">
        <v>5223</v>
      </c>
      <c r="D37" s="101">
        <v>255.52</v>
      </c>
      <c r="E37" s="101">
        <v>3.1</v>
      </c>
      <c r="F37" s="96"/>
      <c r="G37" s="96"/>
      <c r="H37" s="97"/>
      <c r="I37" s="98">
        <v>210.97</v>
      </c>
      <c r="J37" s="95">
        <f t="shared" si="0"/>
        <v>44.55000000000001</v>
      </c>
      <c r="K37" s="99">
        <f t="shared" si="1"/>
        <v>0.008529580700746699</v>
      </c>
    </row>
    <row r="38" spans="1:11" ht="12.75" customHeight="1">
      <c r="A38" s="194"/>
      <c r="B38" s="98" t="s">
        <v>21</v>
      </c>
      <c r="C38" s="100">
        <v>3843.5</v>
      </c>
      <c r="D38" s="101">
        <v>161.33</v>
      </c>
      <c r="E38" s="98"/>
      <c r="F38" s="96"/>
      <c r="G38" s="96"/>
      <c r="H38" s="97"/>
      <c r="I38" s="98">
        <v>112.94</v>
      </c>
      <c r="J38" s="95">
        <f t="shared" si="0"/>
        <v>48.390000000000015</v>
      </c>
      <c r="K38" s="99">
        <f t="shared" si="1"/>
        <v>0.012590087160140501</v>
      </c>
    </row>
    <row r="39" spans="1:11" ht="12.75" customHeight="1">
      <c r="A39" s="194"/>
      <c r="B39" s="98" t="s">
        <v>22</v>
      </c>
      <c r="C39" s="100">
        <v>1281.2</v>
      </c>
      <c r="D39" s="101">
        <v>60.82</v>
      </c>
      <c r="E39" s="98"/>
      <c r="F39" s="96"/>
      <c r="G39" s="96"/>
      <c r="H39" s="97"/>
      <c r="I39" s="101">
        <v>65</v>
      </c>
      <c r="J39" s="95">
        <f t="shared" si="0"/>
        <v>-4.18</v>
      </c>
      <c r="K39" s="99">
        <f t="shared" si="1"/>
        <v>-0.0032625663440524503</v>
      </c>
    </row>
    <row r="40" spans="1:11" ht="12.75" customHeight="1">
      <c r="A40" s="194"/>
      <c r="B40" s="98">
        <v>7</v>
      </c>
      <c r="C40" s="100">
        <v>8117.5</v>
      </c>
      <c r="D40" s="101">
        <v>341.62</v>
      </c>
      <c r="E40" s="101">
        <v>0.2</v>
      </c>
      <c r="F40" s="96"/>
      <c r="G40" s="96"/>
      <c r="H40" s="97"/>
      <c r="I40" s="98">
        <v>358.6</v>
      </c>
      <c r="J40" s="95">
        <f t="shared" si="0"/>
        <v>-16.980000000000018</v>
      </c>
      <c r="K40" s="99">
        <f t="shared" si="1"/>
        <v>-0.0020917770249461063</v>
      </c>
    </row>
    <row r="41" spans="1:11" ht="12.75" customHeight="1">
      <c r="A41" s="194"/>
      <c r="B41" s="98">
        <v>11</v>
      </c>
      <c r="C41" s="100">
        <v>1945.5</v>
      </c>
      <c r="D41" s="101">
        <v>80.42</v>
      </c>
      <c r="E41" s="98"/>
      <c r="F41" s="96"/>
      <c r="G41" s="96"/>
      <c r="H41" s="97"/>
      <c r="I41" s="98">
        <v>52.7</v>
      </c>
      <c r="J41" s="95">
        <f t="shared" si="0"/>
        <v>27.72</v>
      </c>
      <c r="K41" s="99">
        <f t="shared" si="1"/>
        <v>0.014248265227447956</v>
      </c>
    </row>
    <row r="42" spans="1:11" ht="12.75" customHeight="1">
      <c r="A42" s="194"/>
      <c r="B42" s="98">
        <v>13</v>
      </c>
      <c r="C42" s="100">
        <v>1268.6</v>
      </c>
      <c r="D42" s="101">
        <v>54.95</v>
      </c>
      <c r="E42" s="98"/>
      <c r="F42" s="96"/>
      <c r="G42" s="96"/>
      <c r="H42" s="97"/>
      <c r="I42" s="98">
        <v>42.76</v>
      </c>
      <c r="J42" s="95">
        <f t="shared" si="0"/>
        <v>12.190000000000005</v>
      </c>
      <c r="K42" s="99">
        <f t="shared" si="1"/>
        <v>0.009609017814914083</v>
      </c>
    </row>
    <row r="43" spans="1:11" ht="12.75" customHeight="1">
      <c r="A43" s="194"/>
      <c r="B43" s="98">
        <v>17</v>
      </c>
      <c r="C43" s="100">
        <v>5864.3</v>
      </c>
      <c r="D43" s="101">
        <v>243.37</v>
      </c>
      <c r="E43" s="98"/>
      <c r="F43" s="96"/>
      <c r="G43" s="96"/>
      <c r="H43" s="97"/>
      <c r="I43" s="101">
        <v>212.4</v>
      </c>
      <c r="J43" s="95">
        <f t="shared" si="0"/>
        <v>30.97</v>
      </c>
      <c r="K43" s="99">
        <f t="shared" si="1"/>
        <v>0.005281107719591426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161.79</v>
      </c>
      <c r="E44" s="98"/>
      <c r="F44" s="96"/>
      <c r="G44" s="96"/>
      <c r="H44" s="97"/>
      <c r="I44" s="98">
        <v>143.25</v>
      </c>
      <c r="J44" s="95">
        <f t="shared" si="0"/>
        <v>18.539999999999992</v>
      </c>
      <c r="K44" s="99">
        <f t="shared" si="1"/>
        <v>0.005506876169542874</v>
      </c>
    </row>
    <row r="45" spans="1:11" ht="12.75" customHeight="1">
      <c r="A45" s="190"/>
      <c r="B45" s="98">
        <v>10</v>
      </c>
      <c r="C45" s="100">
        <v>3255.6</v>
      </c>
      <c r="D45" s="101">
        <v>121.2</v>
      </c>
      <c r="E45" s="98"/>
      <c r="F45" s="96"/>
      <c r="G45" s="96"/>
      <c r="H45" s="97"/>
      <c r="I45" s="98">
        <v>102.56</v>
      </c>
      <c r="J45" s="95">
        <f t="shared" si="0"/>
        <v>18.64</v>
      </c>
      <c r="K45" s="99">
        <f t="shared" si="1"/>
        <v>0.005725519105541222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478.84</v>
      </c>
      <c r="E46" s="98"/>
      <c r="F46" s="96"/>
      <c r="G46" s="96"/>
      <c r="H46" s="97"/>
      <c r="I46" s="98">
        <v>432.86</v>
      </c>
      <c r="J46" s="95">
        <f t="shared" si="0"/>
        <v>45.97999999999996</v>
      </c>
      <c r="K46" s="99">
        <f t="shared" si="1"/>
        <v>0.0051749558249203674</v>
      </c>
    </row>
    <row r="47" spans="1:11" ht="12.75" customHeight="1">
      <c r="A47" s="191"/>
      <c r="B47" s="98" t="s">
        <v>12</v>
      </c>
      <c r="C47" s="100">
        <v>2307.7</v>
      </c>
      <c r="D47" s="101">
        <v>99.2</v>
      </c>
      <c r="E47" s="101"/>
      <c r="F47" s="96"/>
      <c r="G47" s="96"/>
      <c r="H47" s="97"/>
      <c r="I47" s="98">
        <v>96.01</v>
      </c>
      <c r="J47" s="95">
        <f t="shared" si="0"/>
        <v>3.1899999999999977</v>
      </c>
      <c r="K47" s="99">
        <f t="shared" si="1"/>
        <v>0.0013823287255709138</v>
      </c>
    </row>
    <row r="48" spans="1:11" ht="12.75" customHeight="1">
      <c r="A48" s="191"/>
      <c r="B48" s="98" t="s">
        <v>25</v>
      </c>
      <c r="C48" s="100">
        <v>2250.2</v>
      </c>
      <c r="D48" s="104">
        <v>118.82</v>
      </c>
      <c r="E48" s="98"/>
      <c r="F48" s="96"/>
      <c r="G48" s="96"/>
      <c r="H48" s="97"/>
      <c r="I48" s="98">
        <v>108.42</v>
      </c>
      <c r="J48" s="95">
        <f t="shared" si="0"/>
        <v>10.399999999999991</v>
      </c>
      <c r="K48" s="99">
        <f t="shared" si="1"/>
        <v>0.004621811394542704</v>
      </c>
    </row>
    <row r="49" spans="1:11" ht="12.75" customHeight="1">
      <c r="A49" s="191"/>
      <c r="B49" s="98">
        <v>8</v>
      </c>
      <c r="C49" s="100">
        <v>8887.1</v>
      </c>
      <c r="D49" s="101">
        <v>510.18</v>
      </c>
      <c r="E49" s="101">
        <v>1</v>
      </c>
      <c r="F49" s="96"/>
      <c r="G49" s="96"/>
      <c r="H49" s="97"/>
      <c r="I49" s="98">
        <v>433.5</v>
      </c>
      <c r="J49" s="95">
        <f t="shared" si="0"/>
        <v>76.68</v>
      </c>
      <c r="K49" s="99">
        <f t="shared" si="1"/>
        <v>0.008628236432582058</v>
      </c>
    </row>
    <row r="50" spans="1:11" ht="12.75" customHeight="1">
      <c r="A50" s="191"/>
      <c r="B50" s="98" t="s">
        <v>26</v>
      </c>
      <c r="C50" s="100">
        <v>2244.9</v>
      </c>
      <c r="D50" s="101">
        <v>135.36</v>
      </c>
      <c r="E50" s="98"/>
      <c r="F50" s="96"/>
      <c r="G50" s="100"/>
      <c r="H50" s="97"/>
      <c r="I50" s="98">
        <v>127.11</v>
      </c>
      <c r="J50" s="95">
        <f t="shared" si="0"/>
        <v>8.250000000000014</v>
      </c>
      <c r="K50" s="99">
        <f t="shared" si="1"/>
        <v>0.0036749966590939524</v>
      </c>
    </row>
    <row r="51" spans="1:11" ht="12.75" customHeight="1">
      <c r="A51" s="191"/>
      <c r="B51" s="98" t="s">
        <v>27</v>
      </c>
      <c r="C51" s="100">
        <v>2280</v>
      </c>
      <c r="D51" s="104">
        <v>115.37</v>
      </c>
      <c r="E51" s="98"/>
      <c r="F51" s="96"/>
      <c r="G51" s="109"/>
      <c r="H51" s="97"/>
      <c r="I51" s="98">
        <v>92.99</v>
      </c>
      <c r="J51" s="95">
        <f t="shared" si="0"/>
        <v>22.38000000000001</v>
      </c>
      <c r="K51" s="99">
        <f t="shared" si="1"/>
        <v>0.009815789473684215</v>
      </c>
    </row>
    <row r="52" spans="1:11" ht="12.75" customHeight="1">
      <c r="A52" s="191"/>
      <c r="B52" s="98">
        <v>10</v>
      </c>
      <c r="C52" s="100">
        <v>8922.28</v>
      </c>
      <c r="D52" s="104">
        <v>526.9</v>
      </c>
      <c r="E52" s="101">
        <v>0.7</v>
      </c>
      <c r="F52" s="96"/>
      <c r="G52" s="96"/>
      <c r="H52" s="97"/>
      <c r="I52" s="98">
        <v>444.39</v>
      </c>
      <c r="J52" s="95">
        <f t="shared" si="0"/>
        <v>82.50999999999999</v>
      </c>
      <c r="K52" s="99">
        <f t="shared" si="1"/>
        <v>0.009247636254410305</v>
      </c>
    </row>
    <row r="53" spans="1:11" ht="12.75" customHeight="1">
      <c r="A53" s="191"/>
      <c r="B53" s="98" t="s">
        <v>28</v>
      </c>
      <c r="C53" s="100">
        <v>2293.8</v>
      </c>
      <c r="D53" s="104">
        <v>104.53</v>
      </c>
      <c r="E53" s="98"/>
      <c r="F53" s="96"/>
      <c r="G53" s="109"/>
      <c r="H53" s="97"/>
      <c r="I53" s="98">
        <v>110.83</v>
      </c>
      <c r="J53" s="95">
        <f t="shared" si="0"/>
        <v>-6.299999999999997</v>
      </c>
      <c r="K53" s="99">
        <f t="shared" si="1"/>
        <v>-0.0027465341354956825</v>
      </c>
    </row>
    <row r="54" spans="1:11" ht="12.75" customHeight="1">
      <c r="A54" s="190"/>
      <c r="B54" s="98" t="s">
        <v>29</v>
      </c>
      <c r="C54" s="100">
        <v>2233.5</v>
      </c>
      <c r="D54" s="101">
        <v>88.31</v>
      </c>
      <c r="E54" s="98"/>
      <c r="F54" s="96"/>
      <c r="G54" s="96"/>
      <c r="H54" s="97"/>
      <c r="I54" s="98">
        <v>108.77</v>
      </c>
      <c r="J54" s="95">
        <f t="shared" si="0"/>
        <v>-20.459999999999994</v>
      </c>
      <c r="K54" s="99">
        <f t="shared" si="1"/>
        <v>-0.009160510409670917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f aca="true" t="shared" si="2" ref="D55:J55">SUM(D7:D54)</f>
        <v>13999.290000000006</v>
      </c>
      <c r="E55" s="113">
        <f t="shared" si="2"/>
        <v>28.699999999999996</v>
      </c>
      <c r="F55" s="113">
        <f t="shared" si="2"/>
        <v>0</v>
      </c>
      <c r="G55" s="114">
        <f>SUM(G53:G54)</f>
        <v>0</v>
      </c>
      <c r="H55" s="113">
        <f>SUM(H7:H54)</f>
        <v>0</v>
      </c>
      <c r="I55" s="113">
        <f t="shared" si="2"/>
        <v>12230.945000000002</v>
      </c>
      <c r="J55" s="113">
        <f t="shared" si="2"/>
        <v>1768.345</v>
      </c>
      <c r="K55" s="115">
        <f>J55/C55</f>
        <v>0.00578821403886538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9">
    <mergeCell ref="A1:K1"/>
    <mergeCell ref="A3:J3"/>
    <mergeCell ref="A4:J4"/>
    <mergeCell ref="A5:B6"/>
    <mergeCell ref="C5:C6"/>
    <mergeCell ref="D5:D6"/>
    <mergeCell ref="E5:E6"/>
    <mergeCell ref="F5:G5"/>
    <mergeCell ref="H5:H6"/>
    <mergeCell ref="I5:I6"/>
    <mergeCell ref="A44:A45"/>
    <mergeCell ref="A46:A54"/>
    <mergeCell ref="A55:B55"/>
    <mergeCell ref="J5:J6"/>
    <mergeCell ref="K5:K6"/>
    <mergeCell ref="A7:A19"/>
    <mergeCell ref="A20:A27"/>
    <mergeCell ref="A28:A35"/>
    <mergeCell ref="A36:A4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5">
      <selection activeCell="U54" sqref="U54"/>
    </sheetView>
  </sheetViews>
  <sheetFormatPr defaultColWidth="9.140625" defaultRowHeight="15"/>
  <cols>
    <col min="1" max="1" width="5.8515625" style="91" customWidth="1"/>
    <col min="2" max="2" width="4.00390625" style="91" customWidth="1"/>
    <col min="3" max="4" width="9.140625" style="91" customWidth="1"/>
    <col min="5" max="5" width="6.28125" style="91" customWidth="1"/>
    <col min="6" max="6" width="0.13671875" style="91" hidden="1" customWidth="1"/>
    <col min="7" max="7" width="7.57421875" style="91" hidden="1" customWidth="1"/>
    <col min="8" max="8" width="9.140625" style="91" hidden="1" customWidth="1"/>
    <col min="9" max="16384" width="9.140625" style="91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1.25" customHeight="1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90"/>
    </row>
    <row r="4" spans="1:11" ht="12">
      <c r="A4" s="197" t="s">
        <v>66</v>
      </c>
      <c r="B4" s="197"/>
      <c r="C4" s="197"/>
      <c r="D4" s="197"/>
      <c r="E4" s="197"/>
      <c r="F4" s="197"/>
      <c r="G4" s="197"/>
      <c r="H4" s="197"/>
      <c r="I4" s="197"/>
      <c r="J4" s="197"/>
      <c r="K4" s="92"/>
    </row>
    <row r="5" spans="1:11" ht="12">
      <c r="A5" s="198" t="s">
        <v>2</v>
      </c>
      <c r="B5" s="199"/>
      <c r="C5" s="193" t="s">
        <v>63</v>
      </c>
      <c r="D5" s="203" t="s">
        <v>62</v>
      </c>
      <c r="E5" s="204" t="s">
        <v>33</v>
      </c>
      <c r="F5" s="193" t="s">
        <v>4</v>
      </c>
      <c r="G5" s="193"/>
      <c r="H5" s="193" t="s">
        <v>39</v>
      </c>
      <c r="I5" s="193" t="s">
        <v>60</v>
      </c>
      <c r="J5" s="193" t="s">
        <v>61</v>
      </c>
      <c r="K5" s="193" t="s">
        <v>7</v>
      </c>
    </row>
    <row r="6" spans="1:11" ht="67.5" customHeight="1">
      <c r="A6" s="200"/>
      <c r="B6" s="201"/>
      <c r="C6" s="202"/>
      <c r="D6" s="203"/>
      <c r="E6" s="204"/>
      <c r="F6" s="128" t="s">
        <v>38</v>
      </c>
      <c r="G6" s="129" t="s">
        <v>9</v>
      </c>
      <c r="H6" s="193"/>
      <c r="I6" s="193"/>
      <c r="J6" s="193"/>
      <c r="K6" s="193"/>
    </row>
    <row r="7" spans="1:11" ht="12.75" customHeight="1">
      <c r="A7" s="194" t="s">
        <v>10</v>
      </c>
      <c r="B7" s="93">
        <v>1</v>
      </c>
      <c r="C7" s="94">
        <v>12388.8</v>
      </c>
      <c r="D7" s="95">
        <v>463.01</v>
      </c>
      <c r="E7" s="96"/>
      <c r="F7" s="96"/>
      <c r="G7" s="96"/>
      <c r="H7" s="97"/>
      <c r="I7" s="98">
        <v>406.453</v>
      </c>
      <c r="J7" s="95">
        <f>D7-I7</f>
        <v>56.557000000000016</v>
      </c>
      <c r="K7" s="99">
        <f>J7/C7</f>
        <v>0.004565171768048561</v>
      </c>
    </row>
    <row r="8" spans="1:11" ht="12.75" customHeight="1">
      <c r="A8" s="194"/>
      <c r="B8" s="98">
        <v>2</v>
      </c>
      <c r="C8" s="100">
        <v>7207.5</v>
      </c>
      <c r="D8" s="95">
        <v>264.84000000000003</v>
      </c>
      <c r="E8" s="98"/>
      <c r="F8" s="96"/>
      <c r="G8" s="96"/>
      <c r="H8" s="97"/>
      <c r="I8" s="98">
        <v>327.15</v>
      </c>
      <c r="J8" s="95">
        <f aca="true" t="shared" si="0" ref="J8:J54">D8-I8</f>
        <v>-62.309999999999945</v>
      </c>
      <c r="K8" s="99">
        <f aca="true" t="shared" si="1" ref="K8:K54">J8/C8</f>
        <v>-0.008645161290322573</v>
      </c>
    </row>
    <row r="9" spans="1:11" ht="12.75" customHeight="1">
      <c r="A9" s="194"/>
      <c r="B9" s="98">
        <v>3</v>
      </c>
      <c r="C9" s="100">
        <v>5560.6</v>
      </c>
      <c r="D9" s="95">
        <v>267.56</v>
      </c>
      <c r="E9" s="101">
        <v>0.5</v>
      </c>
      <c r="F9" s="96"/>
      <c r="G9" s="96"/>
      <c r="H9" s="97"/>
      <c r="I9" s="98">
        <v>263.32</v>
      </c>
      <c r="J9" s="95">
        <f t="shared" si="0"/>
        <v>4.240000000000009</v>
      </c>
      <c r="K9" s="99">
        <f t="shared" si="1"/>
        <v>0.000762507643060103</v>
      </c>
    </row>
    <row r="10" spans="1:11" ht="12.75" customHeight="1">
      <c r="A10" s="194"/>
      <c r="B10" s="98">
        <v>4</v>
      </c>
      <c r="C10" s="100">
        <v>4607</v>
      </c>
      <c r="D10" s="95">
        <v>157.86</v>
      </c>
      <c r="E10" s="98"/>
      <c r="F10" s="96"/>
      <c r="G10" s="96"/>
      <c r="H10" s="97"/>
      <c r="I10" s="98">
        <v>187.34</v>
      </c>
      <c r="J10" s="95">
        <f t="shared" si="0"/>
        <v>-29.47999999999999</v>
      </c>
      <c r="K10" s="99">
        <f t="shared" si="1"/>
        <v>-0.006398958107228129</v>
      </c>
    </row>
    <row r="11" spans="1:11" ht="12.75" customHeight="1">
      <c r="A11" s="194"/>
      <c r="B11" s="98">
        <v>5</v>
      </c>
      <c r="C11" s="100">
        <v>19301.4</v>
      </c>
      <c r="D11" s="95">
        <v>882.22</v>
      </c>
      <c r="E11" s="101">
        <v>6.92</v>
      </c>
      <c r="F11" s="96"/>
      <c r="G11" s="96"/>
      <c r="H11" s="97"/>
      <c r="I11" s="98">
        <v>700.223</v>
      </c>
      <c r="J11" s="95">
        <f t="shared" si="0"/>
        <v>181.99700000000007</v>
      </c>
      <c r="K11" s="99">
        <f t="shared" si="1"/>
        <v>0.009429212388738643</v>
      </c>
    </row>
    <row r="12" spans="1:11" ht="12.75" customHeight="1">
      <c r="A12" s="194"/>
      <c r="B12" s="98" t="s">
        <v>11</v>
      </c>
      <c r="C12" s="100">
        <v>11272.2</v>
      </c>
      <c r="D12" s="101">
        <v>499.05</v>
      </c>
      <c r="E12" s="101">
        <v>3.8</v>
      </c>
      <c r="F12" s="102"/>
      <c r="G12" s="102"/>
      <c r="H12" s="97"/>
      <c r="I12" s="98">
        <v>487.58</v>
      </c>
      <c r="J12" s="95">
        <f t="shared" si="0"/>
        <v>11.470000000000027</v>
      </c>
      <c r="K12" s="99">
        <f t="shared" si="1"/>
        <v>0.0010175475949681541</v>
      </c>
    </row>
    <row r="13" spans="1:11" ht="12.75" customHeight="1">
      <c r="A13" s="194"/>
      <c r="B13" s="98">
        <v>6</v>
      </c>
      <c r="C13" s="100">
        <v>4592.5</v>
      </c>
      <c r="D13" s="101">
        <v>157.59</v>
      </c>
      <c r="E13" s="98"/>
      <c r="F13" s="96"/>
      <c r="G13" s="96"/>
      <c r="H13" s="97"/>
      <c r="I13" s="98">
        <v>163.647</v>
      </c>
      <c r="J13" s="95">
        <f t="shared" si="0"/>
        <v>-6.056999999999988</v>
      </c>
      <c r="K13" s="99">
        <f t="shared" si="1"/>
        <v>-0.0013188894937397905</v>
      </c>
    </row>
    <row r="14" spans="1:11" ht="12.75" customHeight="1">
      <c r="A14" s="194"/>
      <c r="B14" s="98" t="s">
        <v>12</v>
      </c>
      <c r="C14" s="100">
        <v>4608.3</v>
      </c>
      <c r="D14" s="101">
        <v>177.35</v>
      </c>
      <c r="E14" s="98"/>
      <c r="F14" s="96"/>
      <c r="G14" s="96"/>
      <c r="H14" s="97"/>
      <c r="I14" s="98">
        <v>171.704</v>
      </c>
      <c r="J14" s="95">
        <f t="shared" si="0"/>
        <v>5.645999999999987</v>
      </c>
      <c r="K14" s="99">
        <f t="shared" si="1"/>
        <v>0.0012251806523012796</v>
      </c>
    </row>
    <row r="15" spans="1:11" ht="12.75" customHeight="1">
      <c r="A15" s="194"/>
      <c r="B15" s="98">
        <v>7</v>
      </c>
      <c r="C15" s="100">
        <v>9561.9</v>
      </c>
      <c r="D15" s="101">
        <v>439.42</v>
      </c>
      <c r="E15" s="101">
        <v>0.3</v>
      </c>
      <c r="F15" s="96"/>
      <c r="G15" s="96"/>
      <c r="H15" s="97"/>
      <c r="I15" s="98">
        <v>407.792</v>
      </c>
      <c r="J15" s="95">
        <f t="shared" si="0"/>
        <v>31.628000000000043</v>
      </c>
      <c r="K15" s="99">
        <f t="shared" si="1"/>
        <v>0.003307710810612958</v>
      </c>
    </row>
    <row r="16" spans="1:11" ht="12.75" customHeight="1">
      <c r="A16" s="194"/>
      <c r="B16" s="98">
        <v>8</v>
      </c>
      <c r="C16" s="100">
        <v>4573.6</v>
      </c>
      <c r="D16" s="101">
        <v>216.85</v>
      </c>
      <c r="E16" s="98"/>
      <c r="F16" s="96"/>
      <c r="G16" s="97"/>
      <c r="H16" s="97"/>
      <c r="I16" s="98">
        <v>209.72</v>
      </c>
      <c r="J16" s="95">
        <f t="shared" si="0"/>
        <v>7.1299999999999955</v>
      </c>
      <c r="K16" s="99">
        <f t="shared" si="1"/>
        <v>0.0015589470001749158</v>
      </c>
    </row>
    <row r="17" spans="1:11" ht="12.75" customHeight="1">
      <c r="A17" s="194"/>
      <c r="B17" s="98">
        <v>9</v>
      </c>
      <c r="C17" s="100">
        <v>4877.3</v>
      </c>
      <c r="D17" s="101">
        <v>216.02</v>
      </c>
      <c r="E17" s="98"/>
      <c r="F17" s="96"/>
      <c r="G17" s="96"/>
      <c r="H17" s="97"/>
      <c r="I17" s="98">
        <v>232.02</v>
      </c>
      <c r="J17" s="95">
        <f t="shared" si="0"/>
        <v>-16</v>
      </c>
      <c r="K17" s="99">
        <f t="shared" si="1"/>
        <v>-0.003280503557296045</v>
      </c>
    </row>
    <row r="18" spans="1:11" ht="12.75" customHeight="1">
      <c r="A18" s="194"/>
      <c r="B18" s="98">
        <v>10</v>
      </c>
      <c r="C18" s="100">
        <v>4550.5</v>
      </c>
      <c r="D18" s="101">
        <v>197.71</v>
      </c>
      <c r="E18" s="98"/>
      <c r="F18" s="96"/>
      <c r="G18" s="96"/>
      <c r="H18" s="97"/>
      <c r="I18" s="98">
        <v>175.98</v>
      </c>
      <c r="J18" s="95">
        <f t="shared" si="0"/>
        <v>21.730000000000018</v>
      </c>
      <c r="K18" s="99">
        <f t="shared" si="1"/>
        <v>0.004775299417646417</v>
      </c>
    </row>
    <row r="19" spans="1:11" ht="12.75" customHeight="1">
      <c r="A19" s="194"/>
      <c r="B19" s="98">
        <v>12</v>
      </c>
      <c r="C19" s="100">
        <v>10282.3</v>
      </c>
      <c r="D19" s="104">
        <v>397.87</v>
      </c>
      <c r="E19" s="98"/>
      <c r="F19" s="96"/>
      <c r="G19" s="105"/>
      <c r="H19" s="97"/>
      <c r="I19" s="98">
        <v>457.815</v>
      </c>
      <c r="J19" s="95">
        <f t="shared" si="0"/>
        <v>-59.94499999999999</v>
      </c>
      <c r="K19" s="99">
        <f t="shared" si="1"/>
        <v>-0.0058299213211052</v>
      </c>
    </row>
    <row r="20" spans="1:11" ht="12.75" customHeight="1">
      <c r="A20" s="194" t="s">
        <v>13</v>
      </c>
      <c r="B20" s="98">
        <v>2</v>
      </c>
      <c r="C20" s="100">
        <v>3804.5</v>
      </c>
      <c r="D20" s="104">
        <v>172.27999999999997</v>
      </c>
      <c r="E20" s="98"/>
      <c r="F20" s="96"/>
      <c r="G20" s="96"/>
      <c r="H20" s="97"/>
      <c r="I20" s="98">
        <v>155.73</v>
      </c>
      <c r="J20" s="95">
        <f t="shared" si="0"/>
        <v>16.549999999999983</v>
      </c>
      <c r="K20" s="99">
        <f t="shared" si="1"/>
        <v>0.004350111709817317</v>
      </c>
    </row>
    <row r="21" spans="1:11" ht="12.75" customHeight="1">
      <c r="A21" s="194"/>
      <c r="B21" s="98" t="s">
        <v>14</v>
      </c>
      <c r="C21" s="100">
        <v>8309.8</v>
      </c>
      <c r="D21" s="104">
        <v>356.09</v>
      </c>
      <c r="E21" s="98"/>
      <c r="F21" s="96"/>
      <c r="G21" s="96"/>
      <c r="H21" s="97"/>
      <c r="I21" s="98">
        <v>263.73</v>
      </c>
      <c r="J21" s="95">
        <f t="shared" si="0"/>
        <v>92.35999999999996</v>
      </c>
      <c r="K21" s="99">
        <f t="shared" si="1"/>
        <v>0.011114587595369319</v>
      </c>
    </row>
    <row r="22" spans="1:11" ht="12.75" customHeight="1">
      <c r="A22" s="194"/>
      <c r="B22" s="98">
        <v>4</v>
      </c>
      <c r="C22" s="100">
        <v>16618.4</v>
      </c>
      <c r="D22" s="104">
        <v>732.85</v>
      </c>
      <c r="E22" s="98">
        <v>1.7</v>
      </c>
      <c r="F22" s="96"/>
      <c r="G22" s="96"/>
      <c r="H22" s="97"/>
      <c r="I22" s="98">
        <v>587.235</v>
      </c>
      <c r="J22" s="95">
        <f t="shared" si="0"/>
        <v>145.615</v>
      </c>
      <c r="K22" s="99">
        <f t="shared" si="1"/>
        <v>0.008762275549992779</v>
      </c>
    </row>
    <row r="23" spans="1:11" ht="12.75" customHeight="1">
      <c r="A23" s="194"/>
      <c r="B23" s="98">
        <v>6</v>
      </c>
      <c r="C23" s="100">
        <v>4240.4</v>
      </c>
      <c r="D23" s="88">
        <v>192.02</v>
      </c>
      <c r="E23" s="98"/>
      <c r="F23" s="96"/>
      <c r="G23" s="96"/>
      <c r="H23" s="97"/>
      <c r="I23" s="98">
        <v>186.091</v>
      </c>
      <c r="J23" s="95">
        <f t="shared" si="0"/>
        <v>5.929000000000002</v>
      </c>
      <c r="K23" s="99">
        <f t="shared" si="1"/>
        <v>0.0013982171493255359</v>
      </c>
    </row>
    <row r="24" spans="1:11" ht="12.75" customHeight="1">
      <c r="A24" s="194"/>
      <c r="B24" s="98">
        <v>8</v>
      </c>
      <c r="C24" s="100">
        <v>4289.7</v>
      </c>
      <c r="D24" s="104">
        <v>214.38</v>
      </c>
      <c r="E24" s="98"/>
      <c r="F24" s="96"/>
      <c r="G24" s="96"/>
      <c r="H24" s="97"/>
      <c r="I24" s="98">
        <v>199.49</v>
      </c>
      <c r="J24" s="95">
        <f t="shared" si="0"/>
        <v>14.889999999999986</v>
      </c>
      <c r="K24" s="99">
        <f t="shared" si="1"/>
        <v>0.0034711052054922226</v>
      </c>
    </row>
    <row r="25" spans="1:11" ht="12.75" customHeight="1">
      <c r="A25" s="194"/>
      <c r="B25" s="98" t="s">
        <v>15</v>
      </c>
      <c r="C25" s="106">
        <v>8879</v>
      </c>
      <c r="D25" s="101">
        <v>621.26</v>
      </c>
      <c r="E25" s="98">
        <v>8.2</v>
      </c>
      <c r="F25" s="96"/>
      <c r="G25" s="96"/>
      <c r="H25" s="97"/>
      <c r="I25" s="98">
        <v>445.871</v>
      </c>
      <c r="J25" s="95">
        <f t="shared" si="0"/>
        <v>175.389</v>
      </c>
      <c r="K25" s="99">
        <f t="shared" si="1"/>
        <v>0.01975323797724969</v>
      </c>
    </row>
    <row r="26" spans="1:11" ht="12.75" customHeight="1">
      <c r="A26" s="194"/>
      <c r="B26" s="108" t="s">
        <v>16</v>
      </c>
      <c r="C26" s="122">
        <v>8873.4</v>
      </c>
      <c r="D26" s="101">
        <v>580.5</v>
      </c>
      <c r="E26" s="98"/>
      <c r="F26" s="96"/>
      <c r="G26" s="96"/>
      <c r="H26" s="97"/>
      <c r="I26" s="101">
        <v>448.69</v>
      </c>
      <c r="J26" s="95">
        <f t="shared" si="0"/>
        <v>131.81</v>
      </c>
      <c r="K26" s="99">
        <f t="shared" si="1"/>
        <v>0.014854508981900964</v>
      </c>
    </row>
    <row r="27" spans="1:11" ht="12.75" customHeight="1">
      <c r="A27" s="194"/>
      <c r="B27" s="98">
        <v>10</v>
      </c>
      <c r="C27" s="100">
        <v>6245.6</v>
      </c>
      <c r="D27" s="101">
        <v>273.66</v>
      </c>
      <c r="E27" s="98"/>
      <c r="F27" s="96"/>
      <c r="G27" s="96"/>
      <c r="H27" s="97"/>
      <c r="I27" s="98">
        <v>222.31</v>
      </c>
      <c r="J27" s="95">
        <f t="shared" si="0"/>
        <v>51.35000000000002</v>
      </c>
      <c r="K27" s="99">
        <f t="shared" si="1"/>
        <v>0.008221788138849754</v>
      </c>
    </row>
    <row r="28" spans="1:11" ht="12.75" customHeight="1">
      <c r="A28" s="194" t="s">
        <v>17</v>
      </c>
      <c r="B28" s="98">
        <v>4</v>
      </c>
      <c r="C28" s="100">
        <v>6511</v>
      </c>
      <c r="D28" s="101">
        <v>310.69</v>
      </c>
      <c r="E28" s="98"/>
      <c r="F28" s="96"/>
      <c r="G28" s="96"/>
      <c r="H28" s="97"/>
      <c r="I28" s="98">
        <v>267.3</v>
      </c>
      <c r="J28" s="95">
        <f t="shared" si="0"/>
        <v>43.389999999999986</v>
      </c>
      <c r="K28" s="99">
        <f t="shared" si="1"/>
        <v>0.0066641068960221145</v>
      </c>
    </row>
    <row r="29" spans="1:11" ht="12.75" customHeight="1">
      <c r="A29" s="194"/>
      <c r="B29" s="98">
        <v>5</v>
      </c>
      <c r="C29" s="100">
        <v>8295.8</v>
      </c>
      <c r="D29" s="104">
        <v>341.31</v>
      </c>
      <c r="E29" s="98">
        <v>0</v>
      </c>
      <c r="F29" s="109"/>
      <c r="G29" s="109"/>
      <c r="H29" s="97"/>
      <c r="I29" s="110">
        <v>357.93</v>
      </c>
      <c r="J29" s="95">
        <f t="shared" si="0"/>
        <v>-16.620000000000005</v>
      </c>
      <c r="K29" s="99">
        <f t="shared" si="1"/>
        <v>-0.002003423419079535</v>
      </c>
    </row>
    <row r="30" spans="1:11" ht="12.75" customHeight="1">
      <c r="A30" s="194"/>
      <c r="B30" s="98">
        <v>6</v>
      </c>
      <c r="C30" s="100">
        <v>5986</v>
      </c>
      <c r="D30" s="101">
        <v>280.85</v>
      </c>
      <c r="E30" s="98"/>
      <c r="F30" s="96"/>
      <c r="G30" s="96"/>
      <c r="H30" s="97"/>
      <c r="I30" s="98">
        <v>262.011</v>
      </c>
      <c r="J30" s="95">
        <f t="shared" si="0"/>
        <v>18.839</v>
      </c>
      <c r="K30" s="99">
        <f t="shared" si="1"/>
        <v>0.0031471767457400598</v>
      </c>
    </row>
    <row r="31" spans="1:11" ht="12.75" customHeight="1">
      <c r="A31" s="194"/>
      <c r="B31" s="98">
        <v>8</v>
      </c>
      <c r="C31" s="100">
        <v>2108.2</v>
      </c>
      <c r="D31" s="101">
        <v>95.74</v>
      </c>
      <c r="E31" s="98"/>
      <c r="F31" s="96"/>
      <c r="G31" s="96"/>
      <c r="H31" s="97"/>
      <c r="I31" s="98">
        <v>88.01</v>
      </c>
      <c r="J31" s="95">
        <f t="shared" si="0"/>
        <v>7.72999999999999</v>
      </c>
      <c r="K31" s="99">
        <f t="shared" si="1"/>
        <v>0.0036666350441134574</v>
      </c>
    </row>
    <row r="32" spans="1:11" ht="12.75" customHeight="1">
      <c r="A32" s="194"/>
      <c r="B32" s="98">
        <v>9</v>
      </c>
      <c r="C32" s="100">
        <v>9889</v>
      </c>
      <c r="D32" s="101">
        <v>476.12</v>
      </c>
      <c r="E32" s="98"/>
      <c r="F32" s="96"/>
      <c r="G32" s="96"/>
      <c r="H32" s="97"/>
      <c r="I32" s="98">
        <v>356.43</v>
      </c>
      <c r="J32" s="95">
        <f t="shared" si="0"/>
        <v>119.69</v>
      </c>
      <c r="K32" s="99">
        <f t="shared" si="1"/>
        <v>0.01210334715340277</v>
      </c>
    </row>
    <row r="33" spans="1:11" ht="12.75" customHeight="1">
      <c r="A33" s="194"/>
      <c r="B33" s="98">
        <v>12</v>
      </c>
      <c r="C33" s="100">
        <v>6454.5</v>
      </c>
      <c r="D33" s="101">
        <v>338.25</v>
      </c>
      <c r="E33" s="101">
        <v>1.6</v>
      </c>
      <c r="F33" s="96"/>
      <c r="G33" s="96"/>
      <c r="H33" s="97"/>
      <c r="I33" s="101">
        <v>269.36</v>
      </c>
      <c r="J33" s="95">
        <f t="shared" si="0"/>
        <v>68.88999999999999</v>
      </c>
      <c r="K33" s="99">
        <f t="shared" si="1"/>
        <v>0.01067317375474475</v>
      </c>
    </row>
    <row r="34" spans="1:11" ht="12.75" customHeight="1">
      <c r="A34" s="194"/>
      <c r="B34" s="98">
        <v>14</v>
      </c>
      <c r="C34" s="100">
        <v>5285.8</v>
      </c>
      <c r="D34" s="101">
        <v>224.43</v>
      </c>
      <c r="E34" s="98"/>
      <c r="F34" s="96"/>
      <c r="G34" s="96"/>
      <c r="H34" s="97"/>
      <c r="I34" s="101">
        <v>257.54</v>
      </c>
      <c r="J34" s="95">
        <f t="shared" si="0"/>
        <v>-33.110000000000014</v>
      </c>
      <c r="K34" s="99">
        <f t="shared" si="1"/>
        <v>-0.00626395247644633</v>
      </c>
    </row>
    <row r="35" spans="1:11" ht="12.75" customHeight="1">
      <c r="A35" s="194"/>
      <c r="B35" s="98">
        <v>22</v>
      </c>
      <c r="C35" s="100">
        <v>5854.4</v>
      </c>
      <c r="D35" s="101">
        <v>275.56</v>
      </c>
      <c r="E35" s="98"/>
      <c r="F35" s="96"/>
      <c r="G35" s="96"/>
      <c r="H35" s="97"/>
      <c r="I35" s="98">
        <v>229.12</v>
      </c>
      <c r="J35" s="95">
        <f t="shared" si="0"/>
        <v>46.44</v>
      </c>
      <c r="K35" s="99">
        <f t="shared" si="1"/>
        <v>0.007932495217272479</v>
      </c>
    </row>
    <row r="36" spans="1:11" ht="12.75" customHeight="1">
      <c r="A36" s="194" t="s">
        <v>18</v>
      </c>
      <c r="B36" s="98" t="s">
        <v>19</v>
      </c>
      <c r="C36" s="100">
        <v>16008</v>
      </c>
      <c r="D36" s="101">
        <v>968.98</v>
      </c>
      <c r="E36" s="101">
        <v>4.3</v>
      </c>
      <c r="F36" s="96"/>
      <c r="G36" s="96"/>
      <c r="H36" s="97"/>
      <c r="I36" s="101">
        <v>704.64</v>
      </c>
      <c r="J36" s="95">
        <f t="shared" si="0"/>
        <v>264.34000000000003</v>
      </c>
      <c r="K36" s="99">
        <f t="shared" si="1"/>
        <v>0.016512993503248377</v>
      </c>
    </row>
    <row r="37" spans="1:11" ht="12.75" customHeight="1">
      <c r="A37" s="194"/>
      <c r="B37" s="98" t="s">
        <v>20</v>
      </c>
      <c r="C37" s="100">
        <v>5223</v>
      </c>
      <c r="D37" s="101">
        <v>245.57</v>
      </c>
      <c r="E37" s="101">
        <v>3.3</v>
      </c>
      <c r="F37" s="96"/>
      <c r="G37" s="96"/>
      <c r="H37" s="97"/>
      <c r="I37" s="98">
        <v>237.558</v>
      </c>
      <c r="J37" s="95">
        <f t="shared" si="0"/>
        <v>8.012</v>
      </c>
      <c r="K37" s="99">
        <f t="shared" si="1"/>
        <v>0.001533984300210607</v>
      </c>
    </row>
    <row r="38" spans="1:11" ht="12.75" customHeight="1">
      <c r="A38" s="194"/>
      <c r="B38" s="98" t="s">
        <v>21</v>
      </c>
      <c r="C38" s="100">
        <v>3843.5</v>
      </c>
      <c r="D38" s="101">
        <v>172.11</v>
      </c>
      <c r="E38" s="98"/>
      <c r="F38" s="96"/>
      <c r="G38" s="96"/>
      <c r="H38" s="97"/>
      <c r="I38" s="98">
        <v>115.97</v>
      </c>
      <c r="J38" s="95">
        <f t="shared" si="0"/>
        <v>56.140000000000015</v>
      </c>
      <c r="K38" s="99">
        <f t="shared" si="1"/>
        <v>0.014606478470144403</v>
      </c>
    </row>
    <row r="39" spans="1:11" ht="12.75" customHeight="1">
      <c r="A39" s="194"/>
      <c r="B39" s="98" t="s">
        <v>22</v>
      </c>
      <c r="C39" s="100">
        <v>1281.2</v>
      </c>
      <c r="D39" s="101">
        <v>60.04</v>
      </c>
      <c r="E39" s="98"/>
      <c r="F39" s="96"/>
      <c r="G39" s="96"/>
      <c r="H39" s="97"/>
      <c r="I39" s="101">
        <v>64.22</v>
      </c>
      <c r="J39" s="95">
        <f t="shared" si="0"/>
        <v>-4.18</v>
      </c>
      <c r="K39" s="99">
        <f t="shared" si="1"/>
        <v>-0.0032625663440524503</v>
      </c>
    </row>
    <row r="40" spans="1:11" ht="12.75" customHeight="1">
      <c r="A40" s="194"/>
      <c r="B40" s="98">
        <v>7</v>
      </c>
      <c r="C40" s="100">
        <v>8117.5</v>
      </c>
      <c r="D40" s="101">
        <v>374.41</v>
      </c>
      <c r="E40" s="101">
        <v>0.2</v>
      </c>
      <c r="F40" s="96"/>
      <c r="G40" s="96"/>
      <c r="H40" s="97"/>
      <c r="I40" s="98">
        <v>291.929</v>
      </c>
      <c r="J40" s="95">
        <f t="shared" si="0"/>
        <v>82.48100000000005</v>
      </c>
      <c r="K40" s="99">
        <f t="shared" si="1"/>
        <v>0.01016088697259009</v>
      </c>
    </row>
    <row r="41" spans="1:11" ht="12.75" customHeight="1">
      <c r="A41" s="194"/>
      <c r="B41" s="98">
        <v>11</v>
      </c>
      <c r="C41" s="100">
        <v>1945.5</v>
      </c>
      <c r="D41" s="101">
        <v>86.56</v>
      </c>
      <c r="E41" s="98"/>
      <c r="F41" s="96"/>
      <c r="G41" s="96"/>
      <c r="H41" s="97"/>
      <c r="I41" s="98">
        <v>69.82</v>
      </c>
      <c r="J41" s="95">
        <f t="shared" si="0"/>
        <v>16.74000000000001</v>
      </c>
      <c r="K41" s="99">
        <f t="shared" si="1"/>
        <v>0.00860447185813416</v>
      </c>
    </row>
    <row r="42" spans="1:11" ht="12.75" customHeight="1">
      <c r="A42" s="194"/>
      <c r="B42" s="98">
        <v>13</v>
      </c>
      <c r="C42" s="100">
        <v>1268.6</v>
      </c>
      <c r="D42" s="101">
        <v>60.99</v>
      </c>
      <c r="E42" s="98"/>
      <c r="F42" s="96"/>
      <c r="G42" s="96"/>
      <c r="H42" s="97"/>
      <c r="I42" s="98">
        <v>55.38</v>
      </c>
      <c r="J42" s="95">
        <f t="shared" si="0"/>
        <v>5.609999999999999</v>
      </c>
      <c r="K42" s="99">
        <f t="shared" si="1"/>
        <v>0.0044221976982500395</v>
      </c>
    </row>
    <row r="43" spans="1:11" ht="12.75" customHeight="1">
      <c r="A43" s="194"/>
      <c r="B43" s="98">
        <v>17</v>
      </c>
      <c r="C43" s="100">
        <v>5864.3</v>
      </c>
      <c r="D43" s="101">
        <v>261.51</v>
      </c>
      <c r="E43" s="98"/>
      <c r="F43" s="96"/>
      <c r="G43" s="96"/>
      <c r="H43" s="97"/>
      <c r="I43" s="101">
        <v>264.08</v>
      </c>
      <c r="J43" s="95">
        <f t="shared" si="0"/>
        <v>-2.569999999999993</v>
      </c>
      <c r="K43" s="99">
        <f t="shared" si="1"/>
        <v>-0.00043824497382466675</v>
      </c>
    </row>
    <row r="44" spans="1:11" ht="12.75" customHeight="1">
      <c r="A44" s="189" t="s">
        <v>23</v>
      </c>
      <c r="B44" s="98">
        <v>4</v>
      </c>
      <c r="C44" s="100">
        <v>3366.7</v>
      </c>
      <c r="D44" s="101">
        <v>149.17</v>
      </c>
      <c r="E44" s="98"/>
      <c r="F44" s="96"/>
      <c r="G44" s="96"/>
      <c r="H44" s="97"/>
      <c r="I44" s="98">
        <v>139.26</v>
      </c>
      <c r="J44" s="95">
        <f t="shared" si="0"/>
        <v>9.909999999999997</v>
      </c>
      <c r="K44" s="99">
        <f t="shared" si="1"/>
        <v>0.0029435352125226476</v>
      </c>
    </row>
    <row r="45" spans="1:11" ht="12.75" customHeight="1">
      <c r="A45" s="190"/>
      <c r="B45" s="98">
        <v>10</v>
      </c>
      <c r="C45" s="100">
        <v>3255.6</v>
      </c>
      <c r="D45" s="101">
        <v>118.37</v>
      </c>
      <c r="E45" s="98"/>
      <c r="F45" s="96"/>
      <c r="G45" s="96"/>
      <c r="H45" s="97"/>
      <c r="I45" s="98">
        <v>130.99</v>
      </c>
      <c r="J45" s="95">
        <f t="shared" si="0"/>
        <v>-12.620000000000005</v>
      </c>
      <c r="K45" s="99">
        <f t="shared" si="1"/>
        <v>-0.003876397591841751</v>
      </c>
    </row>
    <row r="46" spans="1:11" ht="12.75" customHeight="1">
      <c r="A46" s="189" t="s">
        <v>24</v>
      </c>
      <c r="B46" s="98">
        <v>6</v>
      </c>
      <c r="C46" s="100">
        <v>8885.1</v>
      </c>
      <c r="D46" s="104">
        <v>513.33</v>
      </c>
      <c r="E46" s="98"/>
      <c r="F46" s="96"/>
      <c r="G46" s="96"/>
      <c r="H46" s="97"/>
      <c r="I46" s="98">
        <v>410.78</v>
      </c>
      <c r="J46" s="95">
        <f t="shared" si="0"/>
        <v>102.55000000000007</v>
      </c>
      <c r="K46" s="99">
        <f t="shared" si="1"/>
        <v>0.011541794689986614</v>
      </c>
    </row>
    <row r="47" spans="1:11" ht="12.75" customHeight="1">
      <c r="A47" s="191"/>
      <c r="B47" s="98" t="s">
        <v>12</v>
      </c>
      <c r="C47" s="100">
        <v>2307.7</v>
      </c>
      <c r="D47" s="101">
        <v>114.01</v>
      </c>
      <c r="E47" s="101"/>
      <c r="F47" s="96"/>
      <c r="G47" s="96"/>
      <c r="H47" s="97"/>
      <c r="I47" s="98">
        <v>98.66</v>
      </c>
      <c r="J47" s="95">
        <f t="shared" si="0"/>
        <v>15.350000000000009</v>
      </c>
      <c r="K47" s="99">
        <f t="shared" si="1"/>
        <v>0.006651644494518356</v>
      </c>
    </row>
    <row r="48" spans="1:11" ht="12.75" customHeight="1">
      <c r="A48" s="191"/>
      <c r="B48" s="98" t="s">
        <v>25</v>
      </c>
      <c r="C48" s="100">
        <v>2250.2</v>
      </c>
      <c r="D48" s="104">
        <v>112.79</v>
      </c>
      <c r="E48" s="98"/>
      <c r="F48" s="96"/>
      <c r="G48" s="96"/>
      <c r="H48" s="97"/>
      <c r="I48" s="98">
        <v>106.08</v>
      </c>
      <c r="J48" s="95">
        <f t="shared" si="0"/>
        <v>6.710000000000008</v>
      </c>
      <c r="K48" s="99">
        <f t="shared" si="1"/>
        <v>0.002981957159363616</v>
      </c>
    </row>
    <row r="49" spans="1:11" ht="12.75" customHeight="1">
      <c r="A49" s="191"/>
      <c r="B49" s="98">
        <v>8</v>
      </c>
      <c r="C49" s="100">
        <v>8887.1</v>
      </c>
      <c r="D49" s="101">
        <v>519.74</v>
      </c>
      <c r="E49" s="101">
        <v>2</v>
      </c>
      <c r="F49" s="96"/>
      <c r="G49" s="96"/>
      <c r="H49" s="97"/>
      <c r="I49" s="98">
        <v>513.55</v>
      </c>
      <c r="J49" s="95">
        <f t="shared" si="0"/>
        <v>6.190000000000055</v>
      </c>
      <c r="K49" s="99">
        <f t="shared" si="1"/>
        <v>0.000696515173678709</v>
      </c>
    </row>
    <row r="50" spans="1:11" ht="12.75" customHeight="1">
      <c r="A50" s="191"/>
      <c r="B50" s="98" t="s">
        <v>26</v>
      </c>
      <c r="C50" s="100">
        <v>2244.9</v>
      </c>
      <c r="D50" s="101">
        <v>147.17</v>
      </c>
      <c r="E50" s="98"/>
      <c r="F50" s="96"/>
      <c r="G50" s="100"/>
      <c r="H50" s="97"/>
      <c r="I50" s="98">
        <v>116.02</v>
      </c>
      <c r="J50" s="95">
        <f t="shared" si="0"/>
        <v>31.14999999999999</v>
      </c>
      <c r="K50" s="99">
        <f t="shared" si="1"/>
        <v>0.013875896476457743</v>
      </c>
    </row>
    <row r="51" spans="1:11" ht="12.75" customHeight="1">
      <c r="A51" s="191"/>
      <c r="B51" s="98" t="s">
        <v>27</v>
      </c>
      <c r="C51" s="100">
        <v>2280</v>
      </c>
      <c r="D51" s="104">
        <v>89.29</v>
      </c>
      <c r="E51" s="98"/>
      <c r="F51" s="96"/>
      <c r="G51" s="109"/>
      <c r="H51" s="97"/>
      <c r="I51" s="98">
        <v>93.37</v>
      </c>
      <c r="J51" s="95">
        <f t="shared" si="0"/>
        <v>-4.079999999999998</v>
      </c>
      <c r="K51" s="99">
        <f t="shared" si="1"/>
        <v>-0.0017894736842105257</v>
      </c>
    </row>
    <row r="52" spans="1:11" ht="12.75" customHeight="1">
      <c r="A52" s="191"/>
      <c r="B52" s="98">
        <v>10</v>
      </c>
      <c r="C52" s="100">
        <v>8922.28</v>
      </c>
      <c r="D52" s="104">
        <v>579.28</v>
      </c>
      <c r="E52" s="101">
        <v>1.1</v>
      </c>
      <c r="F52" s="96"/>
      <c r="G52" s="96"/>
      <c r="H52" s="97"/>
      <c r="I52" s="98">
        <v>485.09</v>
      </c>
      <c r="J52" s="95">
        <f t="shared" si="0"/>
        <v>94.19</v>
      </c>
      <c r="K52" s="99">
        <f t="shared" si="1"/>
        <v>0.010556718686255082</v>
      </c>
    </row>
    <row r="53" spans="1:11" ht="12.75" customHeight="1">
      <c r="A53" s="191"/>
      <c r="B53" s="98" t="s">
        <v>28</v>
      </c>
      <c r="C53" s="100">
        <v>2293.8</v>
      </c>
      <c r="D53" s="104">
        <v>101.45999999999998</v>
      </c>
      <c r="E53" s="98"/>
      <c r="F53" s="96"/>
      <c r="G53" s="109"/>
      <c r="H53" s="97"/>
      <c r="I53" s="98">
        <v>119.677</v>
      </c>
      <c r="J53" s="95">
        <f t="shared" si="0"/>
        <v>-18.217000000000027</v>
      </c>
      <c r="K53" s="99">
        <f t="shared" si="1"/>
        <v>-0.007941843229575389</v>
      </c>
    </row>
    <row r="54" spans="1:11" ht="12.75" customHeight="1">
      <c r="A54" s="190"/>
      <c r="B54" s="98" t="s">
        <v>29</v>
      </c>
      <c r="C54" s="100">
        <v>2233.5</v>
      </c>
      <c r="D54" s="101">
        <v>113.68</v>
      </c>
      <c r="E54" s="98"/>
      <c r="F54" s="96"/>
      <c r="G54" s="96"/>
      <c r="H54" s="97"/>
      <c r="I54" s="98">
        <v>113.375</v>
      </c>
      <c r="J54" s="95">
        <f t="shared" si="0"/>
        <v>0.3050000000000068</v>
      </c>
      <c r="K54" s="99">
        <f t="shared" si="1"/>
        <v>0.00013655697336020006</v>
      </c>
    </row>
    <row r="55" spans="1:11" ht="12.75" customHeight="1">
      <c r="A55" s="192" t="s">
        <v>30</v>
      </c>
      <c r="B55" s="192"/>
      <c r="C55" s="112">
        <f>SUM(C7:C54)</f>
        <v>305507.88</v>
      </c>
      <c r="D55" s="113">
        <v>14611.800000000005</v>
      </c>
      <c r="E55" s="113">
        <f aca="true" t="shared" si="2" ref="D55:J55">SUM(E7:E54)</f>
        <v>33.92</v>
      </c>
      <c r="F55" s="113">
        <f t="shared" si="2"/>
        <v>0</v>
      </c>
      <c r="G55" s="114">
        <f>SUM(G53:G54)</f>
        <v>0</v>
      </c>
      <c r="H55" s="113">
        <f>SUM(H7:H54)</f>
        <v>0</v>
      </c>
      <c r="I55" s="113">
        <v>12918.041</v>
      </c>
      <c r="J55" s="113">
        <f t="shared" si="2"/>
        <v>1693.7590000000007</v>
      </c>
      <c r="K55" s="115">
        <f>J55/C55</f>
        <v>0.005544076309913841</v>
      </c>
    </row>
    <row r="56" spans="1:11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.75" customHeight="1">
      <c r="A58" s="116"/>
      <c r="B58" s="116"/>
      <c r="C58" s="117"/>
      <c r="D58" s="88"/>
      <c r="E58" s="88"/>
      <c r="F58" s="88"/>
      <c r="G58" s="88"/>
      <c r="H58" s="88"/>
      <c r="I58" s="88"/>
      <c r="J58" s="88"/>
      <c r="K58" s="88"/>
    </row>
    <row r="59" spans="1:11" ht="12.75" customHeight="1">
      <c r="A59" s="88" t="s">
        <v>31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</sheetData>
  <sheetProtection/>
  <mergeCells count="19">
    <mergeCell ref="A44:A45"/>
    <mergeCell ref="A46:A54"/>
    <mergeCell ref="A55:B55"/>
    <mergeCell ref="J5:J6"/>
    <mergeCell ref="K5:K6"/>
    <mergeCell ref="A7:A19"/>
    <mergeCell ref="A20:A27"/>
    <mergeCell ref="A28:A35"/>
    <mergeCell ref="A36:A43"/>
    <mergeCell ref="A1:K1"/>
    <mergeCell ref="A3:J3"/>
    <mergeCell ref="A4:J4"/>
    <mergeCell ref="A5:B6"/>
    <mergeCell ref="C5:C6"/>
    <mergeCell ref="D5:D6"/>
    <mergeCell ref="E5:E6"/>
    <mergeCell ref="F5:G5"/>
    <mergeCell ref="H5:H6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2013-07-08T09:41:57Z</cp:lastPrinted>
  <dcterms:created xsi:type="dcterms:W3CDTF">2013-01-22T06:29:12Z</dcterms:created>
  <dcterms:modified xsi:type="dcterms:W3CDTF">2014-01-16T05:54:53Z</dcterms:modified>
  <cp:category/>
  <cp:version/>
  <cp:contentType/>
  <cp:contentStatus/>
</cp:coreProperties>
</file>