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00" windowHeight="4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<sst xmlns="http://schemas.openxmlformats.org/spreadsheetml/2006/main" count="691" uniqueCount="244">
  <si>
    <t>№ п/п</t>
  </si>
  <si>
    <t>Адреса объектов,видов работ</t>
  </si>
  <si>
    <t>сметная стоимость</t>
  </si>
  <si>
    <t>всего</t>
  </si>
  <si>
    <t>в.ч.СМР</t>
  </si>
  <si>
    <t>Физ.объемы</t>
  </si>
  <si>
    <t>остаток сметной стоимости</t>
  </si>
  <si>
    <t>сроки выполнения</t>
  </si>
  <si>
    <t>начало</t>
  </si>
  <si>
    <t>окончание</t>
  </si>
  <si>
    <t>примеч.</t>
  </si>
  <si>
    <t>обеспечение финанс.</t>
  </si>
  <si>
    <t>Мира 4</t>
  </si>
  <si>
    <t>П-Строителей 5</t>
  </si>
  <si>
    <t>Ак.Курчатова 11</t>
  </si>
  <si>
    <t>Ремонт подъездов</t>
  </si>
  <si>
    <t>Мира 22</t>
  </si>
  <si>
    <t>1шт</t>
  </si>
  <si>
    <t>Ак.Курчатова 7</t>
  </si>
  <si>
    <t>Молодежная 10</t>
  </si>
  <si>
    <t>Ак.Курчатова 16</t>
  </si>
  <si>
    <t>Ак.Курчатова 3б</t>
  </si>
  <si>
    <t>Мира 8</t>
  </si>
  <si>
    <t>6шт</t>
  </si>
  <si>
    <t>Молодежная 8</t>
  </si>
  <si>
    <t>Мира 14</t>
  </si>
  <si>
    <t>П-Строителей 1</t>
  </si>
  <si>
    <t>Молодежная 9</t>
  </si>
  <si>
    <t>10шт</t>
  </si>
  <si>
    <t>3шт</t>
  </si>
  <si>
    <t>Молодежная 4</t>
  </si>
  <si>
    <t>Ак.Курчатова 3Б</t>
  </si>
  <si>
    <t>Ак.Курчатова 1/11</t>
  </si>
  <si>
    <t>Молодежная 9/1</t>
  </si>
  <si>
    <t>П-Строителей 12</t>
  </si>
  <si>
    <t>П-Строителей 4</t>
  </si>
  <si>
    <t>П-Строителей 2</t>
  </si>
  <si>
    <t>Мира 6</t>
  </si>
  <si>
    <t>П-Строителей 5А</t>
  </si>
  <si>
    <t>УТВЕРЖДАЮ :</t>
  </si>
  <si>
    <t>Директор МУП УЖКХ</t>
  </si>
  <si>
    <t>Общестроительные работы</t>
  </si>
  <si>
    <t>2кв</t>
  </si>
  <si>
    <t>1кв</t>
  </si>
  <si>
    <t>4кв</t>
  </si>
  <si>
    <t>Итого :</t>
  </si>
  <si>
    <t>4шт</t>
  </si>
  <si>
    <t>8 шт</t>
  </si>
  <si>
    <t>1 шт</t>
  </si>
  <si>
    <t>П-Строителей 8</t>
  </si>
  <si>
    <t>50м</t>
  </si>
  <si>
    <t>2шт</t>
  </si>
  <si>
    <t>П-Строителей 10</t>
  </si>
  <si>
    <t>Ак.Курчатова 13</t>
  </si>
  <si>
    <t>11.</t>
  </si>
  <si>
    <t>Мира 9 (6 подъезд)</t>
  </si>
  <si>
    <t>12шт</t>
  </si>
  <si>
    <t>_________________В.В.Коновалов</t>
  </si>
  <si>
    <t xml:space="preserve">П-Строителей 12 </t>
  </si>
  <si>
    <t>7шт</t>
  </si>
  <si>
    <t>Замена стояков ГХВС</t>
  </si>
  <si>
    <t>"_____"____________2010год</t>
  </si>
  <si>
    <t>Ремонт труб ГВС</t>
  </si>
  <si>
    <t>Ремонт труб ХВС</t>
  </si>
  <si>
    <t>Ремонт труб канализации</t>
  </si>
  <si>
    <t xml:space="preserve">П-Строителей 6А </t>
  </si>
  <si>
    <t>Комсомольский бульвар 8Б</t>
  </si>
  <si>
    <t>Электромонтажные работы.</t>
  </si>
  <si>
    <t>П-Строителей  5А (5-7 подъезды)</t>
  </si>
  <si>
    <t>28,5м</t>
  </si>
  <si>
    <t>П-Строителей 3 (3,5,8 подъезды)</t>
  </si>
  <si>
    <t xml:space="preserve">Ак.Курчатова 7 </t>
  </si>
  <si>
    <t>Комсомольский бульвар 8</t>
  </si>
  <si>
    <t>Комсомольский бульвар 10Б</t>
  </si>
  <si>
    <t>П-Строителей  5А (1-7 подъезды)</t>
  </si>
  <si>
    <t>П-Строителей 3 (1-9 подъезды)</t>
  </si>
  <si>
    <t>П-Строителей 2 (6,7 подъезды)</t>
  </si>
  <si>
    <t>Молодежная 2А (4 подъезд)</t>
  </si>
  <si>
    <t>Молодежная 4 (4 подъезд)</t>
  </si>
  <si>
    <t xml:space="preserve">Молодежная 2 </t>
  </si>
  <si>
    <t>Мира 6 (3 подъезд)</t>
  </si>
  <si>
    <t>Ак.Курчатова 1/11 (17 подъезд)</t>
  </si>
  <si>
    <t>Ак.Курчатова 17 (6 подъезд)</t>
  </si>
  <si>
    <t xml:space="preserve">П-Строителей 7  </t>
  </si>
  <si>
    <t>Комсомольский бульвар 6</t>
  </si>
  <si>
    <t>20м</t>
  </si>
  <si>
    <t>П-Строителей  1 (6 подъезды)</t>
  </si>
  <si>
    <t>Ак.Курчатова 1/11 ( 3,6 подъезды)</t>
  </si>
  <si>
    <t>П-Строителей 2 (1-10 подъезды)</t>
  </si>
  <si>
    <t>П-Строителей 5А (7,8,12 подъезды)</t>
  </si>
  <si>
    <t>Мира 6 (2 подъезд)</t>
  </si>
  <si>
    <t>Мира 12 (6-8 подъезд)</t>
  </si>
  <si>
    <t>Мира 14 (1 подъезд)</t>
  </si>
  <si>
    <t>Мира 22 (3-4 подъезд)</t>
  </si>
  <si>
    <t>Ремонт труб отопления</t>
  </si>
  <si>
    <t xml:space="preserve">П-Строителей 2 </t>
  </si>
  <si>
    <t>Новокабаново 35</t>
  </si>
  <si>
    <t>Ремонт внутреннего ливнестока</t>
  </si>
  <si>
    <t xml:space="preserve">П-Строителей 2 ( 9 подъезд) </t>
  </si>
  <si>
    <t xml:space="preserve">П-Строителей 7 ( 5 подъезд) </t>
  </si>
  <si>
    <t>1 п.</t>
  </si>
  <si>
    <t>Ремонт кровли.</t>
  </si>
  <si>
    <t>Ак.Курчатова 3А (2,3,4,8 подъезды)</t>
  </si>
  <si>
    <t>740м2</t>
  </si>
  <si>
    <t>П-Строителей 5 (3,10-14 подъезды)</t>
  </si>
  <si>
    <t>110м2</t>
  </si>
  <si>
    <t>Мира 12 (3 подъезд).Устранение деформац. плит</t>
  </si>
  <si>
    <t>Мира 12 (2,3,5,6 подъезд).</t>
  </si>
  <si>
    <t>П-Строителей 8.Освещение входов</t>
  </si>
  <si>
    <t>6 под.</t>
  </si>
  <si>
    <t>П-Строителей 12.Освещ. входов</t>
  </si>
  <si>
    <t>15под.</t>
  </si>
  <si>
    <t>П-Строителей 1.Освещение входов</t>
  </si>
  <si>
    <t>П-Строителей 6.Освещение входов</t>
  </si>
  <si>
    <t>П-Строителей 10.Освещ. входов</t>
  </si>
  <si>
    <t>4 под.</t>
  </si>
  <si>
    <t>Молодежная 2А.Освещение входов</t>
  </si>
  <si>
    <t>Ак.Курчатова 17.Освещ. входов</t>
  </si>
  <si>
    <t>Молодежная 4.Освещение входов</t>
  </si>
  <si>
    <t>Дружба 4. Освещение подъездов</t>
  </si>
  <si>
    <t>Дружба 10. Освещение подъездов</t>
  </si>
  <si>
    <t>2 под.</t>
  </si>
  <si>
    <t>Молодежная 6</t>
  </si>
  <si>
    <t>К.Бульвар 10</t>
  </si>
  <si>
    <t>К.Бульвар 10А</t>
  </si>
  <si>
    <t>К.Бульвар 8</t>
  </si>
  <si>
    <t>К.Бульвар 6</t>
  </si>
  <si>
    <t>К.Бульвар 6А</t>
  </si>
  <si>
    <t>Ак.Курчатова 3А</t>
  </si>
  <si>
    <t>П-Строителей 2 Текущий ремонт</t>
  </si>
  <si>
    <t>Молодежная 2</t>
  </si>
  <si>
    <t>К.Бульвар 10б</t>
  </si>
  <si>
    <t>К.Бульвар 8а</t>
  </si>
  <si>
    <t>Ак.Курчатова 3 б</t>
  </si>
  <si>
    <t>Ак.Курчатова 17.</t>
  </si>
  <si>
    <t>Мира 9</t>
  </si>
  <si>
    <t>Мира 12</t>
  </si>
  <si>
    <t>Ак.Курчатова 16 (частично)</t>
  </si>
  <si>
    <t>П-Строителей 1(2,4,5,6подъезды)</t>
  </si>
  <si>
    <t>П-Строителей 5 (8,10,11 подъезд)</t>
  </si>
  <si>
    <t>П-Строителей 5А ( 11,12 подъезды)</t>
  </si>
  <si>
    <t>П-Строителей 9 (1 подъезды)</t>
  </si>
  <si>
    <t>Ак.Курчатова 3А (1,2 подъезды)</t>
  </si>
  <si>
    <t>Ак.Курчатова 3Б (2 подъезд)</t>
  </si>
  <si>
    <t>Ак.Курчатова 17 (1,2,3 подъезд)</t>
  </si>
  <si>
    <t>5шт</t>
  </si>
  <si>
    <t>Молодежная 4 ( 1,8 подъезд)</t>
  </si>
  <si>
    <t>Молодежная 6 ( 1 подъезд)</t>
  </si>
  <si>
    <t>Молодежная 10 ( 3.подъезд)</t>
  </si>
  <si>
    <t>Мира 9 ( 10,11 подъезд)</t>
  </si>
  <si>
    <t>Мира 12 ( 1,2,4 подъезд)</t>
  </si>
  <si>
    <t>Мира 14 ( 6 подъезд)</t>
  </si>
  <si>
    <t>Мира 22 (1,4,7 подъезд)</t>
  </si>
  <si>
    <t>Художественн-оформительские работы.</t>
  </si>
  <si>
    <t xml:space="preserve">Объявление </t>
  </si>
  <si>
    <t>Указатель подъезда</t>
  </si>
  <si>
    <t>П-Строителей 12 (8-15 подъезды)</t>
  </si>
  <si>
    <t>Молодежная 9 ( 1,2,3,4 лев.крыло,1,2,34эт.прав.крыло)</t>
  </si>
  <si>
    <t>Молодежная 2А (эл.узел)</t>
  </si>
  <si>
    <t>Мира 5 (8,9,10 подъезд)</t>
  </si>
  <si>
    <t>Мира 14 (козырьков).</t>
  </si>
  <si>
    <t>П-Строителей 9Текущий ремонт</t>
  </si>
  <si>
    <t>Мира 5 Текущий ремонт</t>
  </si>
  <si>
    <t>1У</t>
  </si>
  <si>
    <t>Начальник ПТО ООО "УЖКХ"                                  Петухова Н.В.</t>
  </si>
  <si>
    <t>Ак.Курчатова 17</t>
  </si>
  <si>
    <t>14м2</t>
  </si>
  <si>
    <t>Прокладка труб в мусорокамере</t>
  </si>
  <si>
    <t>127м</t>
  </si>
  <si>
    <t>192м</t>
  </si>
  <si>
    <t>30 м</t>
  </si>
  <si>
    <t>526м</t>
  </si>
  <si>
    <t>304м</t>
  </si>
  <si>
    <t>16 м</t>
  </si>
  <si>
    <t xml:space="preserve">П-Строителей 8  </t>
  </si>
  <si>
    <t xml:space="preserve">П-Строителей 3 </t>
  </si>
  <si>
    <t>43м</t>
  </si>
  <si>
    <t>6 подъ</t>
  </si>
  <si>
    <t>8 подъ</t>
  </si>
  <si>
    <t>2 подъ</t>
  </si>
  <si>
    <t>4 подъ</t>
  </si>
  <si>
    <t>1 подъ</t>
  </si>
  <si>
    <t>3 подъ</t>
  </si>
  <si>
    <t xml:space="preserve">П-Строителей 5 А </t>
  </si>
  <si>
    <t>14 подъ</t>
  </si>
  <si>
    <t>Изоляция труб ГВС и элеваторных узлов</t>
  </si>
  <si>
    <t>Ак.Курчатова 7 (эл.узел)</t>
  </si>
  <si>
    <t>Молодежная 9 (утеп. стен)</t>
  </si>
  <si>
    <t>П-Строителей 9 (утепл. стен)</t>
  </si>
  <si>
    <t>Мира 5 (утепл. стен)</t>
  </si>
  <si>
    <t>Ак.Курчатова 16 (эл. узлов)</t>
  </si>
  <si>
    <t>Молодежная 9/1(эл. узел)</t>
  </si>
  <si>
    <t>Молодежная 9 (эл. узел)</t>
  </si>
  <si>
    <t xml:space="preserve">Ак.Курчатова 16 </t>
  </si>
  <si>
    <t>5,5м</t>
  </si>
  <si>
    <t>Ак.Курчатова 1/11 (3,6,10,12,13 подъездов)</t>
  </si>
  <si>
    <t>Загрузочные клапана и оголовок м/провода</t>
  </si>
  <si>
    <t>Мира 5 (ремонт входов)</t>
  </si>
  <si>
    <t>Дружба 4 ( ремонт ступеней)</t>
  </si>
  <si>
    <t>Молодежная 10 (ремонт входов</t>
  </si>
  <si>
    <t>3 шт</t>
  </si>
  <si>
    <t>7 шт</t>
  </si>
  <si>
    <t>Мира 14 (ремонт входов)</t>
  </si>
  <si>
    <t>Мира 22 (ремонт входов)</t>
  </si>
  <si>
    <t>Молодежная 2 А (ремонт отмостки)</t>
  </si>
  <si>
    <t>Ак.Курчатова17 (ремонт входов)</t>
  </si>
  <si>
    <t>Ак.Курчатова1/11 (ремонт отмостки)</t>
  </si>
  <si>
    <t>Молодежная 4 (ремонт входов)</t>
  </si>
  <si>
    <t>Мира 9 (ремонт входов)</t>
  </si>
  <si>
    <t xml:space="preserve"> Дружба 10 (утепление подвальных .дверей)</t>
  </si>
  <si>
    <t>Молодежная 2 (замена под.дверей)</t>
  </si>
  <si>
    <t>Мира 6 ( 4 подъезд)</t>
  </si>
  <si>
    <t>К.Бульвар 8-184</t>
  </si>
  <si>
    <t>144м2</t>
  </si>
  <si>
    <t>3м2</t>
  </si>
  <si>
    <t>П-Строителей 3.Освещение входов</t>
  </si>
  <si>
    <t>9 под.</t>
  </si>
  <si>
    <t>П-Строителей 6А.Освещение входов</t>
  </si>
  <si>
    <t>П-Строителей 4.Освещение входов</t>
  </si>
  <si>
    <t>Ремонт системы домофонов</t>
  </si>
  <si>
    <t>П-строителей10</t>
  </si>
  <si>
    <t>П-строителей 2</t>
  </si>
  <si>
    <t>П-строителей 4</t>
  </si>
  <si>
    <t>П-строителей 8</t>
  </si>
  <si>
    <t>Ремонт межпанельных швов</t>
  </si>
  <si>
    <t>Мира 5 (ремонт отмосток)</t>
  </si>
  <si>
    <t>К.Бульвар 6б</t>
  </si>
  <si>
    <t>Плакат</t>
  </si>
  <si>
    <t>86шт</t>
  </si>
  <si>
    <t xml:space="preserve">Вывеска </t>
  </si>
  <si>
    <t>Объявление "Ведется видионаблюдения"</t>
  </si>
  <si>
    <t>Инженерные комуникация</t>
  </si>
  <si>
    <t>335,5м</t>
  </si>
  <si>
    <t>Замена счетчиков на ХВС</t>
  </si>
  <si>
    <t>Ремонт входов</t>
  </si>
  <si>
    <t>Указатель дома Молодежная 2</t>
  </si>
  <si>
    <t>Декоративные фигуры</t>
  </si>
  <si>
    <t xml:space="preserve">Ак.Курчатова (п1)  </t>
  </si>
  <si>
    <t xml:space="preserve">П-Строителей 7(п14)  </t>
  </si>
  <si>
    <t>Ак.Курчатова 16 (утепление стен)</t>
  </si>
  <si>
    <t>374м2</t>
  </si>
  <si>
    <t>Молодежная 6 (подъ.3)</t>
  </si>
  <si>
    <t>156м2</t>
  </si>
  <si>
    <t>Производственная программа по текущему ремонту жилищного фонда г. Агидель (средства населения) по ООО "УЖКХ" на 2010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</si>
</sst>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8"/>
  <sheetViews>
    <sheetView tabSelected="1" zoomScale="85" zoomScaleNormal="85" zoomScalePageLayoutView="0" workbookViewId="0" topLeftCell="A1">
      <selection activeCell="L11" sqref="L11"/>
    </sheetView>
  </sheetViews>
  <sheetFormatPr defaultColWidth="9.140625" defaultRowHeight="12.75"/>
  <cols>
    <col min="1" max="1" width="4.57421875" style="0" customWidth="1"/>
    <col min="2" max="2" width="35.7109375" style="0" customWidth="1"/>
    <col min="3" max="3" width="9.57421875" style="0" customWidth="1"/>
    <col min="4" max="4" width="11.00390625" style="0" customWidth="1"/>
    <col min="5" max="5" width="10.28125" style="0" customWidth="1"/>
    <col min="6" max="6" width="8.140625" style="0" customWidth="1"/>
    <col min="7" max="7" width="10.140625" style="0" customWidth="1"/>
    <col min="8" max="8" width="11.00390625" style="0" customWidth="1"/>
    <col min="9" max="9" width="9.28125" style="0" customWidth="1"/>
    <col min="10" max="10" width="10.28125" style="0" customWidth="1"/>
    <col min="11" max="11" width="12.421875" style="0" customWidth="1"/>
  </cols>
  <sheetData>
    <row r="2" spans="8:11" ht="12.75">
      <c r="H2" s="44" t="s">
        <v>39</v>
      </c>
      <c r="I2" s="44"/>
      <c r="J2" s="44"/>
      <c r="K2" s="44"/>
    </row>
    <row r="3" spans="8:11" ht="12.75">
      <c r="H3" s="45" t="s">
        <v>40</v>
      </c>
      <c r="I3" s="45"/>
      <c r="J3" s="45"/>
      <c r="K3" s="45"/>
    </row>
    <row r="4" spans="8:11" ht="12.75">
      <c r="H4" s="44" t="s">
        <v>57</v>
      </c>
      <c r="I4" s="44"/>
      <c r="J4" s="44"/>
      <c r="K4" s="44"/>
    </row>
    <row r="5" spans="8:11" ht="12.75">
      <c r="H5" s="44" t="s">
        <v>61</v>
      </c>
      <c r="I5" s="44"/>
      <c r="J5" s="44"/>
      <c r="K5" s="44"/>
    </row>
    <row r="6" spans="3:8" ht="18">
      <c r="C6" s="46"/>
      <c r="D6" s="46"/>
      <c r="E6" s="46"/>
      <c r="F6" s="46"/>
      <c r="G6" s="46"/>
      <c r="H6" s="46"/>
    </row>
    <row r="7" spans="1:11" ht="12.75">
      <c r="A7" s="47" t="s">
        <v>243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5:6" ht="12.75">
      <c r="E8" s="27"/>
      <c r="F8" s="27"/>
    </row>
    <row r="10" spans="1:11" ht="12.75">
      <c r="A10" s="34" t="s">
        <v>0</v>
      </c>
      <c r="B10" s="34" t="s">
        <v>1</v>
      </c>
      <c r="C10" s="36" t="s">
        <v>5</v>
      </c>
      <c r="D10" s="38" t="s">
        <v>2</v>
      </c>
      <c r="E10" s="39"/>
      <c r="F10" s="40" t="s">
        <v>6</v>
      </c>
      <c r="G10" s="42" t="s">
        <v>11</v>
      </c>
      <c r="H10" s="43"/>
      <c r="I10" s="32" t="s">
        <v>7</v>
      </c>
      <c r="J10" s="33"/>
      <c r="K10" s="34" t="s">
        <v>10</v>
      </c>
    </row>
    <row r="11" spans="1:11" ht="12.75">
      <c r="A11" s="35"/>
      <c r="B11" s="35"/>
      <c r="C11" s="37"/>
      <c r="D11" s="1" t="s">
        <v>3</v>
      </c>
      <c r="E11" s="1" t="s">
        <v>4</v>
      </c>
      <c r="F11" s="41"/>
      <c r="G11" s="1" t="s">
        <v>3</v>
      </c>
      <c r="H11" s="1" t="s">
        <v>4</v>
      </c>
      <c r="I11" s="1" t="s">
        <v>8</v>
      </c>
      <c r="J11" s="1" t="s">
        <v>9</v>
      </c>
      <c r="K11" s="35"/>
    </row>
    <row r="12" spans="1:11" ht="12.75">
      <c r="A12" s="2">
        <v>1</v>
      </c>
      <c r="B12" s="2">
        <v>2</v>
      </c>
      <c r="C12" s="4">
        <v>3</v>
      </c>
      <c r="D12" s="5">
        <v>4</v>
      </c>
      <c r="E12" s="5">
        <v>5</v>
      </c>
      <c r="F12" s="3">
        <v>6</v>
      </c>
      <c r="G12" s="5">
        <v>7</v>
      </c>
      <c r="H12" s="5">
        <v>8</v>
      </c>
      <c r="I12" s="5">
        <v>9</v>
      </c>
      <c r="J12" s="5">
        <v>10</v>
      </c>
      <c r="K12" s="2">
        <v>11</v>
      </c>
    </row>
    <row r="13" spans="1:11" ht="15.75">
      <c r="A13" s="2">
        <v>1</v>
      </c>
      <c r="B13" s="8" t="s">
        <v>231</v>
      </c>
      <c r="C13" s="4"/>
      <c r="D13" s="15">
        <f>D14+D23+D36+D47+D60+D68+D83+D95+D114+D116</f>
        <v>2238323</v>
      </c>
      <c r="E13" s="15">
        <f>E14+E23+E36+E47+E60+E68+E83+E95+E114+E116</f>
        <v>2238323</v>
      </c>
      <c r="F13" s="3"/>
      <c r="G13" s="15">
        <f>G14+G23+G36+G47+G60+G68+G83+G95+G114+G116</f>
        <v>2238323</v>
      </c>
      <c r="H13" s="15">
        <f>H14+H23+H36+H47+H60+H68+H83+H95+H114+H116</f>
        <v>2238323</v>
      </c>
      <c r="I13" s="5"/>
      <c r="J13" s="5"/>
      <c r="K13" s="2"/>
    </row>
    <row r="14" spans="1:11" ht="12.75">
      <c r="A14" s="2">
        <v>1</v>
      </c>
      <c r="B14" s="22" t="s">
        <v>63</v>
      </c>
      <c r="C14" s="4"/>
      <c r="D14" s="16">
        <f>D15+D16+D17+D18+D19+D20+D21</f>
        <v>127514</v>
      </c>
      <c r="E14" s="16">
        <f>E15+E16+E17+E18+E19+E20+E21</f>
        <v>127514</v>
      </c>
      <c r="F14" s="13"/>
      <c r="G14" s="16">
        <f>G15+G16+G17+G18+G19+G20+G21</f>
        <v>127514</v>
      </c>
      <c r="H14" s="16">
        <f>H15+H16+H17+H18+H19+H20+H21</f>
        <v>127514</v>
      </c>
      <c r="I14" s="5" t="s">
        <v>43</v>
      </c>
      <c r="J14" s="5" t="s">
        <v>44</v>
      </c>
      <c r="K14" s="2"/>
    </row>
    <row r="15" spans="1:11" ht="12.75">
      <c r="A15" s="2"/>
      <c r="B15" s="6" t="s">
        <v>68</v>
      </c>
      <c r="C15" s="4" t="s">
        <v>69</v>
      </c>
      <c r="D15" s="5">
        <v>12479</v>
      </c>
      <c r="E15" s="5">
        <v>12479</v>
      </c>
      <c r="F15" s="3"/>
      <c r="G15" s="5">
        <f aca="true" t="shared" si="0" ref="G15:H20">D15</f>
        <v>12479</v>
      </c>
      <c r="H15" s="5">
        <f t="shared" si="0"/>
        <v>12479</v>
      </c>
      <c r="I15" s="5" t="s">
        <v>43</v>
      </c>
      <c r="J15" s="5" t="s">
        <v>44</v>
      </c>
      <c r="K15" s="2"/>
    </row>
    <row r="16" spans="1:11" ht="12.75">
      <c r="A16" s="2"/>
      <c r="B16" s="6" t="s">
        <v>70</v>
      </c>
      <c r="C16" s="4">
        <v>16.2</v>
      </c>
      <c r="D16" s="5">
        <v>16676</v>
      </c>
      <c r="E16" s="5">
        <v>16676</v>
      </c>
      <c r="F16" s="3"/>
      <c r="G16" s="5">
        <f t="shared" si="0"/>
        <v>16676</v>
      </c>
      <c r="H16" s="5">
        <f t="shared" si="0"/>
        <v>16676</v>
      </c>
      <c r="I16" s="5" t="s">
        <v>43</v>
      </c>
      <c r="J16" s="5" t="s">
        <v>44</v>
      </c>
      <c r="K16" s="2"/>
    </row>
    <row r="17" spans="1:11" ht="12.75">
      <c r="A17" s="2"/>
      <c r="B17" s="6" t="s">
        <v>71</v>
      </c>
      <c r="C17" s="4">
        <v>52</v>
      </c>
      <c r="D17" s="5">
        <v>25820</v>
      </c>
      <c r="E17" s="5">
        <v>25820</v>
      </c>
      <c r="F17" s="3"/>
      <c r="G17" s="5">
        <f t="shared" si="0"/>
        <v>25820</v>
      </c>
      <c r="H17" s="5">
        <f t="shared" si="0"/>
        <v>25820</v>
      </c>
      <c r="I17" s="5" t="s">
        <v>42</v>
      </c>
      <c r="J17" s="5" t="s">
        <v>44</v>
      </c>
      <c r="K17" s="2"/>
    </row>
    <row r="18" spans="1:11" ht="12.75">
      <c r="A18" s="2"/>
      <c r="B18" s="6" t="s">
        <v>193</v>
      </c>
      <c r="C18" s="4" t="s">
        <v>194</v>
      </c>
      <c r="D18" s="5">
        <v>7506</v>
      </c>
      <c r="E18" s="5">
        <f>D18</f>
        <v>7506</v>
      </c>
      <c r="F18" s="3"/>
      <c r="G18" s="5">
        <f>D18</f>
        <v>7506</v>
      </c>
      <c r="H18" s="5">
        <f>E18</f>
        <v>7506</v>
      </c>
      <c r="I18" s="5"/>
      <c r="J18" s="5"/>
      <c r="K18" s="2"/>
    </row>
    <row r="19" spans="1:11" ht="12.75">
      <c r="A19" s="2"/>
      <c r="B19" s="6" t="s">
        <v>72</v>
      </c>
      <c r="C19" s="4">
        <v>250.2</v>
      </c>
      <c r="D19" s="5">
        <v>61926</v>
      </c>
      <c r="E19" s="5">
        <f>D19</f>
        <v>61926</v>
      </c>
      <c r="F19" s="3"/>
      <c r="G19" s="5">
        <f t="shared" si="0"/>
        <v>61926</v>
      </c>
      <c r="H19" s="5">
        <f t="shared" si="0"/>
        <v>61926</v>
      </c>
      <c r="I19" s="5" t="s">
        <v>42</v>
      </c>
      <c r="J19" s="5" t="s">
        <v>44</v>
      </c>
      <c r="K19" s="2"/>
    </row>
    <row r="20" spans="1:11" ht="12.75">
      <c r="A20" s="2"/>
      <c r="B20" s="6" t="s">
        <v>73</v>
      </c>
      <c r="C20" s="4">
        <v>4</v>
      </c>
      <c r="D20" s="5">
        <v>1909</v>
      </c>
      <c r="E20" s="5">
        <v>1909</v>
      </c>
      <c r="F20" s="3"/>
      <c r="G20" s="5">
        <f t="shared" si="0"/>
        <v>1909</v>
      </c>
      <c r="H20" s="5">
        <f t="shared" si="0"/>
        <v>1909</v>
      </c>
      <c r="I20" s="5" t="s">
        <v>42</v>
      </c>
      <c r="J20" s="5" t="s">
        <v>44</v>
      </c>
      <c r="K20" s="2"/>
    </row>
    <row r="21" spans="1:11" ht="12.75">
      <c r="A21" s="2"/>
      <c r="B21" s="6" t="s">
        <v>13</v>
      </c>
      <c r="C21" s="4"/>
      <c r="D21" s="31">
        <v>1198</v>
      </c>
      <c r="E21" s="5">
        <f>D21</f>
        <v>1198</v>
      </c>
      <c r="F21" s="3"/>
      <c r="G21" s="5">
        <f>D21</f>
        <v>1198</v>
      </c>
      <c r="H21" s="5">
        <f>E21</f>
        <v>1198</v>
      </c>
      <c r="I21" s="5"/>
      <c r="J21" s="5"/>
      <c r="K21" s="2"/>
    </row>
    <row r="22" spans="1:11" ht="12.75">
      <c r="A22" s="2"/>
      <c r="B22" s="6"/>
      <c r="C22" s="4"/>
      <c r="D22" s="5"/>
      <c r="E22" s="5"/>
      <c r="F22" s="3"/>
      <c r="G22" s="5"/>
      <c r="H22" s="5"/>
      <c r="I22" s="5"/>
      <c r="J22" s="5"/>
      <c r="K22" s="2"/>
    </row>
    <row r="23" spans="1:11" ht="12.75">
      <c r="A23" s="2">
        <v>2</v>
      </c>
      <c r="B23" s="22" t="s">
        <v>62</v>
      </c>
      <c r="C23" s="4"/>
      <c r="D23" s="16">
        <f>D24+D25+D26+D27+D28+D29+D30+D31+D32+D33+D34</f>
        <v>1101162</v>
      </c>
      <c r="E23" s="16">
        <f>E24+E25+E26+E27+E28+E29+E30+E31+E32+E33+E34</f>
        <v>1101162</v>
      </c>
      <c r="F23" s="13"/>
      <c r="G23" s="16">
        <f>G24+G25+G26+G27+G28+G29+G30+G31+G32+G33+G34</f>
        <v>1101162</v>
      </c>
      <c r="H23" s="16">
        <f>H24+H25+H26+H27+H28+H29+H30+H31+H32+H33+H34</f>
        <v>1101162</v>
      </c>
      <c r="I23" s="5" t="s">
        <v>43</v>
      </c>
      <c r="J23" s="5" t="s">
        <v>44</v>
      </c>
      <c r="K23" s="2"/>
    </row>
    <row r="24" spans="1:11" ht="12.75">
      <c r="A24" s="2"/>
      <c r="B24" s="6" t="s">
        <v>74</v>
      </c>
      <c r="C24" s="4" t="s">
        <v>168</v>
      </c>
      <c r="D24" s="5">
        <v>40565</v>
      </c>
      <c r="E24" s="5">
        <v>40565</v>
      </c>
      <c r="F24" s="3"/>
      <c r="G24" s="5">
        <f aca="true" t="shared" si="1" ref="G24:G58">D24</f>
        <v>40565</v>
      </c>
      <c r="H24" s="5">
        <f aca="true" t="shared" si="2" ref="H24:H58">E24</f>
        <v>40565</v>
      </c>
      <c r="I24" s="5" t="s">
        <v>43</v>
      </c>
      <c r="J24" s="5" t="s">
        <v>44</v>
      </c>
      <c r="K24" s="2"/>
    </row>
    <row r="25" spans="1:11" ht="12.75">
      <c r="A25" s="2"/>
      <c r="B25" s="6" t="s">
        <v>76</v>
      </c>
      <c r="C25" s="4">
        <v>30</v>
      </c>
      <c r="D25" s="5">
        <v>13600</v>
      </c>
      <c r="E25" s="5">
        <v>13600</v>
      </c>
      <c r="F25" s="3"/>
      <c r="G25" s="5">
        <f t="shared" si="1"/>
        <v>13600</v>
      </c>
      <c r="H25" s="5">
        <f t="shared" si="2"/>
        <v>13600</v>
      </c>
      <c r="I25" s="5" t="s">
        <v>43</v>
      </c>
      <c r="J25" s="5" t="s">
        <v>44</v>
      </c>
      <c r="K25" s="2"/>
    </row>
    <row r="26" spans="1:11" ht="12.75" customHeight="1">
      <c r="A26" s="2"/>
      <c r="B26" s="6" t="s">
        <v>75</v>
      </c>
      <c r="C26" s="4">
        <v>41</v>
      </c>
      <c r="D26" s="5">
        <v>140292</v>
      </c>
      <c r="E26" s="5">
        <f>D26</f>
        <v>140292</v>
      </c>
      <c r="F26" s="3"/>
      <c r="G26" s="5">
        <f t="shared" si="1"/>
        <v>140292</v>
      </c>
      <c r="H26" s="5">
        <f t="shared" si="2"/>
        <v>140292</v>
      </c>
      <c r="I26" s="5" t="s">
        <v>43</v>
      </c>
      <c r="J26" s="5" t="s">
        <v>44</v>
      </c>
      <c r="K26" s="2"/>
    </row>
    <row r="27" spans="1:11" ht="12.75">
      <c r="A27" s="2"/>
      <c r="B27" s="6" t="s">
        <v>65</v>
      </c>
      <c r="C27" s="4">
        <v>15.4</v>
      </c>
      <c r="D27" s="5">
        <v>8511</v>
      </c>
      <c r="E27" s="5">
        <v>8511</v>
      </c>
      <c r="F27" s="3"/>
      <c r="G27" s="5">
        <f t="shared" si="1"/>
        <v>8511</v>
      </c>
      <c r="H27" s="5">
        <f t="shared" si="2"/>
        <v>8511</v>
      </c>
      <c r="I27" s="5" t="s">
        <v>42</v>
      </c>
      <c r="J27" s="5" t="s">
        <v>44</v>
      </c>
      <c r="K27" s="2"/>
    </row>
    <row r="28" spans="1:11" ht="12.75">
      <c r="A28" s="2"/>
      <c r="B28" s="6" t="s">
        <v>58</v>
      </c>
      <c r="C28" s="4" t="s">
        <v>171</v>
      </c>
      <c r="D28" s="5">
        <v>377409</v>
      </c>
      <c r="E28" s="5">
        <f>D28</f>
        <v>377409</v>
      </c>
      <c r="F28" s="3"/>
      <c r="G28" s="5">
        <f>D28</f>
        <v>377409</v>
      </c>
      <c r="H28" s="5">
        <f>E28</f>
        <v>377409</v>
      </c>
      <c r="I28" s="5" t="s">
        <v>42</v>
      </c>
      <c r="J28" s="5" t="s">
        <v>44</v>
      </c>
      <c r="K28" s="2"/>
    </row>
    <row r="29" spans="1:11" ht="12.75">
      <c r="A29" s="2"/>
      <c r="B29" s="6" t="s">
        <v>83</v>
      </c>
      <c r="C29" s="4" t="s">
        <v>169</v>
      </c>
      <c r="D29" s="5">
        <v>152575</v>
      </c>
      <c r="E29" s="5">
        <f>D29</f>
        <v>152575</v>
      </c>
      <c r="F29" s="3"/>
      <c r="G29" s="5">
        <f t="shared" si="1"/>
        <v>152575</v>
      </c>
      <c r="H29" s="5">
        <f t="shared" si="2"/>
        <v>152575</v>
      </c>
      <c r="I29" s="5" t="s">
        <v>42</v>
      </c>
      <c r="J29" s="5" t="s">
        <v>44</v>
      </c>
      <c r="K29" s="2"/>
    </row>
    <row r="30" spans="1:11" ht="12.75">
      <c r="A30" s="2"/>
      <c r="B30" s="6" t="s">
        <v>79</v>
      </c>
      <c r="C30" s="4">
        <v>120</v>
      </c>
      <c r="D30" s="5">
        <v>98344</v>
      </c>
      <c r="E30" s="5">
        <v>98344</v>
      </c>
      <c r="F30" s="3"/>
      <c r="G30" s="5">
        <f t="shared" si="1"/>
        <v>98344</v>
      </c>
      <c r="H30" s="5">
        <f t="shared" si="2"/>
        <v>98344</v>
      </c>
      <c r="I30" s="5" t="s">
        <v>42</v>
      </c>
      <c r="J30" s="5" t="s">
        <v>44</v>
      </c>
      <c r="K30" s="2"/>
    </row>
    <row r="31" spans="1:11" ht="12.75">
      <c r="A31" s="2"/>
      <c r="B31" s="6" t="s">
        <v>77</v>
      </c>
      <c r="C31" s="4">
        <v>12</v>
      </c>
      <c r="D31" s="5">
        <v>5287</v>
      </c>
      <c r="E31" s="5">
        <v>5287</v>
      </c>
      <c r="F31" s="3"/>
      <c r="G31" s="5">
        <f t="shared" si="1"/>
        <v>5287</v>
      </c>
      <c r="H31" s="5">
        <f t="shared" si="2"/>
        <v>5287</v>
      </c>
      <c r="I31" s="5" t="s">
        <v>42</v>
      </c>
      <c r="J31" s="5" t="s">
        <v>44</v>
      </c>
      <c r="K31" s="2"/>
    </row>
    <row r="32" spans="1:11" ht="12.75">
      <c r="A32" s="2"/>
      <c r="B32" s="6" t="s">
        <v>33</v>
      </c>
      <c r="C32" s="4" t="s">
        <v>170</v>
      </c>
      <c r="D32" s="5">
        <v>24863</v>
      </c>
      <c r="E32" s="5">
        <f>D32</f>
        <v>24863</v>
      </c>
      <c r="F32" s="3"/>
      <c r="G32" s="5">
        <f>D32</f>
        <v>24863</v>
      </c>
      <c r="H32" s="5">
        <f>E32</f>
        <v>24863</v>
      </c>
      <c r="I32" s="5" t="s">
        <v>42</v>
      </c>
      <c r="J32" s="5" t="s">
        <v>44</v>
      </c>
      <c r="K32" s="2"/>
    </row>
    <row r="33" spans="1:11" ht="12.75">
      <c r="A33" s="2"/>
      <c r="B33" s="6" t="s">
        <v>19</v>
      </c>
      <c r="C33" s="4">
        <v>254</v>
      </c>
      <c r="D33" s="5">
        <v>198643</v>
      </c>
      <c r="E33" s="5">
        <v>198643</v>
      </c>
      <c r="F33" s="3"/>
      <c r="G33" s="5">
        <f t="shared" si="1"/>
        <v>198643</v>
      </c>
      <c r="H33" s="5">
        <f t="shared" si="2"/>
        <v>198643</v>
      </c>
      <c r="I33" s="5" t="s">
        <v>42</v>
      </c>
      <c r="J33" s="5" t="s">
        <v>44</v>
      </c>
      <c r="K33" s="2"/>
    </row>
    <row r="34" spans="1:11" ht="12.75">
      <c r="A34" s="2"/>
      <c r="B34" s="6" t="s">
        <v>66</v>
      </c>
      <c r="C34" s="4">
        <v>54</v>
      </c>
      <c r="D34" s="5">
        <v>41073</v>
      </c>
      <c r="E34" s="5">
        <v>41073</v>
      </c>
      <c r="F34" s="3"/>
      <c r="G34" s="5">
        <f t="shared" si="1"/>
        <v>41073</v>
      </c>
      <c r="H34" s="5">
        <f t="shared" si="2"/>
        <v>41073</v>
      </c>
      <c r="I34" s="5" t="s">
        <v>42</v>
      </c>
      <c r="J34" s="5" t="s">
        <v>44</v>
      </c>
      <c r="K34" s="2"/>
    </row>
    <row r="35" spans="1:11" ht="12.75">
      <c r="A35" s="2"/>
      <c r="B35" s="6"/>
      <c r="C35" s="4"/>
      <c r="D35" s="5"/>
      <c r="E35" s="5"/>
      <c r="F35" s="3"/>
      <c r="G35" s="5"/>
      <c r="H35" s="5"/>
      <c r="I35" s="5"/>
      <c r="J35" s="5"/>
      <c r="K35" s="2"/>
    </row>
    <row r="36" spans="1:11" ht="12.75">
      <c r="A36" s="2">
        <v>3</v>
      </c>
      <c r="B36" s="22" t="s">
        <v>167</v>
      </c>
      <c r="C36" s="28"/>
      <c r="D36" s="16">
        <f>D37+D38+D39+D40+D41+D42+D43+D44+D45</f>
        <v>12980</v>
      </c>
      <c r="E36" s="16">
        <f>E37+E38+E39+E40+E41+E42+E43+E44+E45</f>
        <v>12980</v>
      </c>
      <c r="F36" s="21"/>
      <c r="G36" s="16">
        <f>G37+G38+G39+G40+G41+G42+G43+G44+G45</f>
        <v>12980</v>
      </c>
      <c r="H36" s="16">
        <f>H37+H38+H39+H40+H41+H42+H43+H44+H45</f>
        <v>12980</v>
      </c>
      <c r="I36" s="16"/>
      <c r="J36" s="16"/>
      <c r="K36" s="2"/>
    </row>
    <row r="37" spans="1:11" ht="21.75" customHeight="1">
      <c r="A37" s="2"/>
      <c r="B37" s="6" t="s">
        <v>86</v>
      </c>
      <c r="C37" s="4">
        <v>13</v>
      </c>
      <c r="D37" s="5">
        <v>1950</v>
      </c>
      <c r="E37" s="5">
        <v>1950</v>
      </c>
      <c r="F37" s="3"/>
      <c r="G37" s="5">
        <f>D37</f>
        <v>1950</v>
      </c>
      <c r="H37" s="5">
        <f>E37</f>
        <v>1950</v>
      </c>
      <c r="I37" s="5" t="s">
        <v>42</v>
      </c>
      <c r="J37" s="5" t="s">
        <v>44</v>
      </c>
      <c r="K37" s="2"/>
    </row>
    <row r="38" spans="1:11" ht="15" customHeight="1">
      <c r="A38" s="2"/>
      <c r="B38" s="6" t="s">
        <v>38</v>
      </c>
      <c r="C38" s="4">
        <v>13</v>
      </c>
      <c r="D38" s="5">
        <v>1274</v>
      </c>
      <c r="E38" s="5">
        <f>D38</f>
        <v>1274</v>
      </c>
      <c r="F38" s="3"/>
      <c r="G38" s="5">
        <f aca="true" t="shared" si="3" ref="G38:G44">D38</f>
        <v>1274</v>
      </c>
      <c r="H38" s="5">
        <f aca="true" t="shared" si="4" ref="H38:H44">E38</f>
        <v>1274</v>
      </c>
      <c r="I38" s="5" t="s">
        <v>42</v>
      </c>
      <c r="J38" s="5" t="s">
        <v>44</v>
      </c>
      <c r="K38" s="2"/>
    </row>
    <row r="39" spans="1:11" ht="15" customHeight="1">
      <c r="A39" s="2"/>
      <c r="B39" s="6" t="s">
        <v>78</v>
      </c>
      <c r="C39" s="4">
        <v>17</v>
      </c>
      <c r="D39" s="5">
        <v>689</v>
      </c>
      <c r="E39" s="5">
        <f>D39</f>
        <v>689</v>
      </c>
      <c r="F39" s="3"/>
      <c r="G39" s="5">
        <f t="shared" si="3"/>
        <v>689</v>
      </c>
      <c r="H39" s="5">
        <f t="shared" si="4"/>
        <v>689</v>
      </c>
      <c r="I39" s="5" t="s">
        <v>42</v>
      </c>
      <c r="J39" s="5" t="s">
        <v>44</v>
      </c>
      <c r="K39" s="2"/>
    </row>
    <row r="40" spans="1:11" ht="15" customHeight="1">
      <c r="A40" s="2"/>
      <c r="B40" s="6" t="s">
        <v>80</v>
      </c>
      <c r="C40" s="4">
        <v>13.5</v>
      </c>
      <c r="D40" s="5">
        <v>1607</v>
      </c>
      <c r="E40" s="5">
        <v>1607</v>
      </c>
      <c r="F40" s="3"/>
      <c r="G40" s="5">
        <f t="shared" si="3"/>
        <v>1607</v>
      </c>
      <c r="H40" s="5">
        <f t="shared" si="4"/>
        <v>1607</v>
      </c>
      <c r="I40" s="5" t="s">
        <v>42</v>
      </c>
      <c r="J40" s="5" t="s">
        <v>44</v>
      </c>
      <c r="K40" s="2"/>
    </row>
    <row r="41" spans="1:11" ht="15" customHeight="1">
      <c r="A41" s="2"/>
      <c r="B41" s="6" t="s">
        <v>81</v>
      </c>
      <c r="C41" s="4">
        <v>21</v>
      </c>
      <c r="D41" s="5">
        <v>1805</v>
      </c>
      <c r="E41" s="5">
        <v>1805</v>
      </c>
      <c r="F41" s="3"/>
      <c r="G41" s="5">
        <f t="shared" si="3"/>
        <v>1805</v>
      </c>
      <c r="H41" s="5">
        <f t="shared" si="4"/>
        <v>1805</v>
      </c>
      <c r="I41" s="5" t="s">
        <v>42</v>
      </c>
      <c r="J41" s="5" t="s">
        <v>44</v>
      </c>
      <c r="K41" s="2"/>
    </row>
    <row r="42" spans="1:11" ht="15" customHeight="1">
      <c r="A42" s="2"/>
      <c r="B42" s="6" t="s">
        <v>84</v>
      </c>
      <c r="C42" s="4" t="s">
        <v>85</v>
      </c>
      <c r="D42" s="5">
        <v>1534</v>
      </c>
      <c r="E42" s="5">
        <v>1534</v>
      </c>
      <c r="F42" s="3"/>
      <c r="G42" s="5">
        <f t="shared" si="3"/>
        <v>1534</v>
      </c>
      <c r="H42" s="5">
        <f t="shared" si="4"/>
        <v>1534</v>
      </c>
      <c r="I42" s="5" t="s">
        <v>42</v>
      </c>
      <c r="J42" s="5" t="s">
        <v>44</v>
      </c>
      <c r="K42" s="2"/>
    </row>
    <row r="43" spans="1:11" ht="15" customHeight="1">
      <c r="A43" s="2"/>
      <c r="B43" s="6" t="s">
        <v>82</v>
      </c>
      <c r="C43" s="4">
        <v>22</v>
      </c>
      <c r="D43" s="5">
        <v>1520</v>
      </c>
      <c r="E43" s="5">
        <v>1520</v>
      </c>
      <c r="F43" s="3"/>
      <c r="G43" s="5">
        <f t="shared" si="3"/>
        <v>1520</v>
      </c>
      <c r="H43" s="5">
        <f t="shared" si="4"/>
        <v>1520</v>
      </c>
      <c r="I43" s="5" t="s">
        <v>42</v>
      </c>
      <c r="J43" s="5" t="s">
        <v>44</v>
      </c>
      <c r="K43" s="2"/>
    </row>
    <row r="44" spans="1:11" ht="15" customHeight="1">
      <c r="A44" s="2"/>
      <c r="B44" s="6" t="s">
        <v>238</v>
      </c>
      <c r="C44" s="4">
        <v>9.5</v>
      </c>
      <c r="D44" s="5">
        <v>1392</v>
      </c>
      <c r="E44" s="5">
        <f>D44</f>
        <v>1392</v>
      </c>
      <c r="F44" s="3"/>
      <c r="G44" s="5">
        <f t="shared" si="3"/>
        <v>1392</v>
      </c>
      <c r="H44" s="5">
        <f t="shared" si="4"/>
        <v>1392</v>
      </c>
      <c r="I44" s="5" t="s">
        <v>42</v>
      </c>
      <c r="J44" s="5" t="s">
        <v>44</v>
      </c>
      <c r="K44" s="2"/>
    </row>
    <row r="45" spans="1:11" ht="12.75">
      <c r="A45" s="2"/>
      <c r="B45" s="6" t="s">
        <v>237</v>
      </c>
      <c r="C45" s="4">
        <v>10.5</v>
      </c>
      <c r="D45" s="5">
        <v>1209</v>
      </c>
      <c r="E45" s="5">
        <f>D45</f>
        <v>1209</v>
      </c>
      <c r="F45" s="3"/>
      <c r="G45" s="5">
        <f>D45</f>
        <v>1209</v>
      </c>
      <c r="H45" s="5">
        <f>E45</f>
        <v>1209</v>
      </c>
      <c r="I45" s="5" t="s">
        <v>42</v>
      </c>
      <c r="J45" s="5" t="s">
        <v>44</v>
      </c>
      <c r="K45" s="2"/>
    </row>
    <row r="46" spans="1:11" ht="12.75">
      <c r="A46" s="2"/>
      <c r="B46" s="6"/>
      <c r="C46" s="4"/>
      <c r="D46" s="5"/>
      <c r="E46" s="5"/>
      <c r="F46" s="3"/>
      <c r="G46" s="5"/>
      <c r="H46" s="5"/>
      <c r="I46" s="5"/>
      <c r="J46" s="5"/>
      <c r="K46" s="2"/>
    </row>
    <row r="47" spans="1:11" ht="12.75">
      <c r="A47" s="2">
        <v>4</v>
      </c>
      <c r="B47" s="22" t="s">
        <v>64</v>
      </c>
      <c r="C47" s="28"/>
      <c r="D47" s="16">
        <f>D48+D49+D50+D51+D52+D53+D54+D55+D56+D57+D58</f>
        <v>371107</v>
      </c>
      <c r="E47" s="16">
        <f>E48+E49+E50+E51+E52+E53+E54+E55+E56+E57+E58</f>
        <v>371107</v>
      </c>
      <c r="F47" s="21"/>
      <c r="G47" s="16">
        <f t="shared" si="1"/>
        <v>371107</v>
      </c>
      <c r="H47" s="16">
        <f>H48+H49+H50+H51+H52+H53+H54+H55+H56+H57+H58</f>
        <v>371107</v>
      </c>
      <c r="I47" s="16" t="s">
        <v>43</v>
      </c>
      <c r="J47" s="16" t="s">
        <v>44</v>
      </c>
      <c r="K47" s="2"/>
    </row>
    <row r="48" spans="1:11" ht="12.75">
      <c r="A48" s="2"/>
      <c r="B48" s="6" t="s">
        <v>87</v>
      </c>
      <c r="C48" s="4">
        <v>64</v>
      </c>
      <c r="D48" s="5">
        <v>54891</v>
      </c>
      <c r="E48" s="5">
        <v>54891</v>
      </c>
      <c r="F48" s="3"/>
      <c r="G48" s="5">
        <f t="shared" si="1"/>
        <v>54891</v>
      </c>
      <c r="H48" s="5">
        <f t="shared" si="2"/>
        <v>54891</v>
      </c>
      <c r="I48" s="5" t="s">
        <v>43</v>
      </c>
      <c r="J48" s="5" t="s">
        <v>44</v>
      </c>
      <c r="K48" s="2"/>
    </row>
    <row r="49" spans="1:11" ht="12.75">
      <c r="A49" s="2"/>
      <c r="B49" s="6" t="s">
        <v>88</v>
      </c>
      <c r="C49" s="4">
        <v>136</v>
      </c>
      <c r="D49" s="5">
        <v>58761</v>
      </c>
      <c r="E49" s="5">
        <v>58761</v>
      </c>
      <c r="F49" s="3"/>
      <c r="G49" s="5">
        <f t="shared" si="1"/>
        <v>58761</v>
      </c>
      <c r="H49" s="5">
        <f t="shared" si="2"/>
        <v>58761</v>
      </c>
      <c r="I49" s="5" t="s">
        <v>43</v>
      </c>
      <c r="J49" s="5" t="s">
        <v>44</v>
      </c>
      <c r="K49" s="2"/>
    </row>
    <row r="50" spans="1:11" ht="12.75">
      <c r="A50" s="2"/>
      <c r="B50" s="6" t="s">
        <v>89</v>
      </c>
      <c r="C50" s="4">
        <v>60</v>
      </c>
      <c r="D50" s="5">
        <v>39510</v>
      </c>
      <c r="E50" s="5">
        <f>D50</f>
        <v>39510</v>
      </c>
      <c r="F50" s="3"/>
      <c r="G50" s="5">
        <f t="shared" si="1"/>
        <v>39510</v>
      </c>
      <c r="H50" s="5">
        <f t="shared" si="2"/>
        <v>39510</v>
      </c>
      <c r="I50" s="5" t="s">
        <v>43</v>
      </c>
      <c r="J50" s="5" t="s">
        <v>44</v>
      </c>
      <c r="K50" s="2"/>
    </row>
    <row r="51" spans="1:11" ht="12.75">
      <c r="A51" s="2"/>
      <c r="B51" s="6" t="s">
        <v>156</v>
      </c>
      <c r="C51" s="4" t="s">
        <v>172</v>
      </c>
      <c r="D51" s="5">
        <v>146012</v>
      </c>
      <c r="E51" s="5">
        <f>D51</f>
        <v>146012</v>
      </c>
      <c r="F51" s="3"/>
      <c r="G51" s="5">
        <f t="shared" si="1"/>
        <v>146012</v>
      </c>
      <c r="H51" s="5">
        <f t="shared" si="2"/>
        <v>146012</v>
      </c>
      <c r="I51" s="5" t="s">
        <v>42</v>
      </c>
      <c r="J51" s="5" t="s">
        <v>44</v>
      </c>
      <c r="K51" s="2"/>
    </row>
    <row r="52" spans="1:11" ht="12.75">
      <c r="A52" s="2"/>
      <c r="B52" s="6" t="s">
        <v>90</v>
      </c>
      <c r="C52" s="4">
        <v>6</v>
      </c>
      <c r="D52" s="5">
        <v>3995</v>
      </c>
      <c r="E52" s="5">
        <v>3995</v>
      </c>
      <c r="F52" s="3"/>
      <c r="G52" s="5">
        <f t="shared" si="1"/>
        <v>3995</v>
      </c>
      <c r="H52" s="5">
        <f t="shared" si="2"/>
        <v>3995</v>
      </c>
      <c r="I52" s="5" t="s">
        <v>42</v>
      </c>
      <c r="J52" s="5" t="s">
        <v>44</v>
      </c>
      <c r="K52" s="2"/>
    </row>
    <row r="53" spans="1:11" ht="12.75">
      <c r="A53" s="2"/>
      <c r="B53" s="6" t="s">
        <v>55</v>
      </c>
      <c r="C53" s="4">
        <v>20</v>
      </c>
      <c r="D53" s="5">
        <v>10209</v>
      </c>
      <c r="E53" s="5">
        <v>10209</v>
      </c>
      <c r="F53" s="3"/>
      <c r="G53" s="5">
        <f t="shared" si="1"/>
        <v>10209</v>
      </c>
      <c r="H53" s="5">
        <f t="shared" si="2"/>
        <v>10209</v>
      </c>
      <c r="I53" s="5" t="s">
        <v>42</v>
      </c>
      <c r="J53" s="5" t="s">
        <v>44</v>
      </c>
      <c r="K53" s="2"/>
    </row>
    <row r="54" spans="1:11" ht="12.75">
      <c r="A54" s="2"/>
      <c r="B54" s="6" t="s">
        <v>91</v>
      </c>
      <c r="C54" s="4">
        <v>16</v>
      </c>
      <c r="D54" s="5">
        <v>5769</v>
      </c>
      <c r="E54" s="5">
        <v>5769</v>
      </c>
      <c r="F54" s="3"/>
      <c r="G54" s="5">
        <f t="shared" si="1"/>
        <v>5769</v>
      </c>
      <c r="H54" s="5">
        <f t="shared" si="2"/>
        <v>5769</v>
      </c>
      <c r="I54" s="5" t="s">
        <v>42</v>
      </c>
      <c r="J54" s="5" t="s">
        <v>44</v>
      </c>
      <c r="K54" s="2"/>
    </row>
    <row r="55" spans="1:11" ht="12.75">
      <c r="A55" s="2"/>
      <c r="B55" s="6" t="s">
        <v>92</v>
      </c>
      <c r="C55" s="4">
        <v>9</v>
      </c>
      <c r="D55" s="5">
        <v>4131</v>
      </c>
      <c r="E55" s="5">
        <v>4131</v>
      </c>
      <c r="F55" s="3"/>
      <c r="G55" s="5">
        <f t="shared" si="1"/>
        <v>4131</v>
      </c>
      <c r="H55" s="5">
        <f t="shared" si="2"/>
        <v>4131</v>
      </c>
      <c r="I55" s="5" t="s">
        <v>42</v>
      </c>
      <c r="J55" s="5" t="s">
        <v>44</v>
      </c>
      <c r="K55" s="2"/>
    </row>
    <row r="56" spans="1:11" ht="12.75">
      <c r="A56" s="2"/>
      <c r="B56" s="6" t="s">
        <v>93</v>
      </c>
      <c r="C56" s="4">
        <v>22</v>
      </c>
      <c r="D56" s="5">
        <v>13257</v>
      </c>
      <c r="E56" s="5">
        <v>13257</v>
      </c>
      <c r="F56" s="3"/>
      <c r="G56" s="5">
        <f t="shared" si="1"/>
        <v>13257</v>
      </c>
      <c r="H56" s="5">
        <f t="shared" si="2"/>
        <v>13257</v>
      </c>
      <c r="I56" s="5" t="s">
        <v>42</v>
      </c>
      <c r="J56" s="5" t="s">
        <v>44</v>
      </c>
      <c r="K56" s="2"/>
    </row>
    <row r="57" spans="1:11" ht="12.75">
      <c r="A57" s="2"/>
      <c r="B57" s="6" t="s">
        <v>33</v>
      </c>
      <c r="C57" s="4" t="s">
        <v>173</v>
      </c>
      <c r="D57" s="5">
        <v>7385</v>
      </c>
      <c r="E57" s="5">
        <f>D57</f>
        <v>7385</v>
      </c>
      <c r="F57" s="3"/>
      <c r="G57" s="5">
        <f t="shared" si="1"/>
        <v>7385</v>
      </c>
      <c r="H57" s="5">
        <f t="shared" si="2"/>
        <v>7385</v>
      </c>
      <c r="I57" s="5" t="s">
        <v>42</v>
      </c>
      <c r="J57" s="5" t="s">
        <v>44</v>
      </c>
      <c r="K57" s="2"/>
    </row>
    <row r="58" spans="1:11" ht="12.75">
      <c r="A58" s="2"/>
      <c r="B58" s="6" t="s">
        <v>174</v>
      </c>
      <c r="C58" s="4" t="s">
        <v>50</v>
      </c>
      <c r="D58" s="5">
        <v>27187</v>
      </c>
      <c r="E58" s="5">
        <f>D58</f>
        <v>27187</v>
      </c>
      <c r="F58" s="3"/>
      <c r="G58" s="5">
        <f t="shared" si="1"/>
        <v>27187</v>
      </c>
      <c r="H58" s="5">
        <f t="shared" si="2"/>
        <v>27187</v>
      </c>
      <c r="I58" s="5" t="s">
        <v>42</v>
      </c>
      <c r="J58" s="5" t="s">
        <v>44</v>
      </c>
      <c r="K58" s="2"/>
    </row>
    <row r="59" spans="1:11" ht="12.75">
      <c r="A59" s="2"/>
      <c r="B59" s="6"/>
      <c r="C59" s="4"/>
      <c r="D59" s="5"/>
      <c r="E59" s="5"/>
      <c r="F59" s="3"/>
      <c r="G59" s="5"/>
      <c r="H59" s="5"/>
      <c r="I59" s="5"/>
      <c r="J59" s="5"/>
      <c r="K59" s="2"/>
    </row>
    <row r="60" spans="1:11" ht="12.75">
      <c r="A60" s="2">
        <v>5</v>
      </c>
      <c r="B60" s="22" t="s">
        <v>94</v>
      </c>
      <c r="C60" s="28"/>
      <c r="D60" s="16">
        <f>D61+D62+D63+D64+D65+D66</f>
        <v>128499</v>
      </c>
      <c r="E60" s="16">
        <f>E61+E62+E63+E64+E65+E66</f>
        <v>128499</v>
      </c>
      <c r="F60" s="21"/>
      <c r="G60" s="16">
        <f>G61+G62+G63+G64+G65+G66</f>
        <v>128499</v>
      </c>
      <c r="H60" s="16">
        <f>H61+H62+H63+H64+H65+H66</f>
        <v>128499</v>
      </c>
      <c r="I60" s="16" t="s">
        <v>43</v>
      </c>
      <c r="J60" s="16" t="s">
        <v>44</v>
      </c>
      <c r="K60" s="2"/>
    </row>
    <row r="61" spans="1:11" ht="12.75">
      <c r="A61" s="2"/>
      <c r="B61" s="6" t="s">
        <v>95</v>
      </c>
      <c r="C61" s="4">
        <v>35</v>
      </c>
      <c r="D61" s="5">
        <v>10544</v>
      </c>
      <c r="E61" s="5">
        <v>10544</v>
      </c>
      <c r="F61" s="3"/>
      <c r="G61" s="5">
        <f aca="true" t="shared" si="5" ref="G61:H66">D61</f>
        <v>10544</v>
      </c>
      <c r="H61" s="5">
        <f t="shared" si="5"/>
        <v>10544</v>
      </c>
      <c r="I61" s="5" t="s">
        <v>43</v>
      </c>
      <c r="J61" s="5" t="s">
        <v>43</v>
      </c>
      <c r="K61" s="2"/>
    </row>
    <row r="62" spans="1:11" ht="12.75">
      <c r="A62" s="2"/>
      <c r="B62" s="6" t="s">
        <v>175</v>
      </c>
      <c r="C62" s="4" t="s">
        <v>176</v>
      </c>
      <c r="D62" s="5">
        <v>34063</v>
      </c>
      <c r="E62" s="5">
        <f>D62</f>
        <v>34063</v>
      </c>
      <c r="F62" s="3"/>
      <c r="G62" s="5">
        <f>D62</f>
        <v>34063</v>
      </c>
      <c r="H62" s="5">
        <f>E62</f>
        <v>34063</v>
      </c>
      <c r="I62" s="5" t="s">
        <v>43</v>
      </c>
      <c r="J62" s="5" t="s">
        <v>44</v>
      </c>
      <c r="K62" s="2"/>
    </row>
    <row r="63" spans="1:11" ht="15.75" customHeight="1">
      <c r="A63" s="2"/>
      <c r="B63" s="6" t="s">
        <v>96</v>
      </c>
      <c r="C63" s="4">
        <v>44</v>
      </c>
      <c r="D63" s="5">
        <v>11729</v>
      </c>
      <c r="E63" s="5">
        <v>11729</v>
      </c>
      <c r="F63" s="3"/>
      <c r="G63" s="5">
        <f t="shared" si="5"/>
        <v>11729</v>
      </c>
      <c r="H63" s="5">
        <f t="shared" si="5"/>
        <v>11729</v>
      </c>
      <c r="I63" s="5" t="s">
        <v>43</v>
      </c>
      <c r="J63" s="5" t="s">
        <v>44</v>
      </c>
      <c r="K63" s="2"/>
    </row>
    <row r="64" spans="1:11" ht="12.75">
      <c r="A64" s="2"/>
      <c r="B64" s="6" t="s">
        <v>30</v>
      </c>
      <c r="C64" s="4">
        <v>13.64</v>
      </c>
      <c r="D64" s="5">
        <v>14980</v>
      </c>
      <c r="E64" s="5">
        <v>14980</v>
      </c>
      <c r="F64" s="3"/>
      <c r="G64" s="5">
        <f t="shared" si="5"/>
        <v>14980</v>
      </c>
      <c r="H64" s="5">
        <f t="shared" si="5"/>
        <v>14980</v>
      </c>
      <c r="I64" s="5" t="s">
        <v>42</v>
      </c>
      <c r="J64" s="5" t="s">
        <v>44</v>
      </c>
      <c r="K64" s="2"/>
    </row>
    <row r="65" spans="1:11" ht="12.75">
      <c r="A65" s="2"/>
      <c r="B65" s="6" t="s">
        <v>19</v>
      </c>
      <c r="C65" s="4">
        <v>192</v>
      </c>
      <c r="D65" s="5">
        <v>50810</v>
      </c>
      <c r="E65" s="5">
        <v>50810</v>
      </c>
      <c r="F65" s="3"/>
      <c r="G65" s="5">
        <f t="shared" si="5"/>
        <v>50810</v>
      </c>
      <c r="H65" s="5">
        <f t="shared" si="5"/>
        <v>50810</v>
      </c>
      <c r="I65" s="5" t="s">
        <v>42</v>
      </c>
      <c r="J65" s="5" t="s">
        <v>44</v>
      </c>
      <c r="K65" s="2"/>
    </row>
    <row r="66" spans="1:11" ht="12.75">
      <c r="A66" s="2"/>
      <c r="B66" s="6" t="s">
        <v>16</v>
      </c>
      <c r="C66" s="4"/>
      <c r="D66" s="5">
        <v>6373</v>
      </c>
      <c r="E66" s="5">
        <f>D66</f>
        <v>6373</v>
      </c>
      <c r="F66" s="3"/>
      <c r="G66" s="5">
        <f t="shared" si="5"/>
        <v>6373</v>
      </c>
      <c r="H66" s="5">
        <f t="shared" si="5"/>
        <v>6373</v>
      </c>
      <c r="I66" s="5" t="s">
        <v>43</v>
      </c>
      <c r="J66" s="5" t="s">
        <v>44</v>
      </c>
      <c r="K66" s="2"/>
    </row>
    <row r="67" spans="1:11" ht="12.75">
      <c r="A67" s="2"/>
      <c r="B67" s="6"/>
      <c r="C67" s="4"/>
      <c r="D67" s="5"/>
      <c r="E67" s="5"/>
      <c r="F67" s="3"/>
      <c r="G67" s="5"/>
      <c r="H67" s="5"/>
      <c r="I67" s="5"/>
      <c r="J67" s="5"/>
      <c r="K67" s="2"/>
    </row>
    <row r="68" spans="1:11" ht="12.75">
      <c r="A68" s="2">
        <v>6</v>
      </c>
      <c r="B68" s="22" t="s">
        <v>97</v>
      </c>
      <c r="C68" s="25"/>
      <c r="D68" s="16">
        <f>D69+D70+D71+D72+D73+D74+D75+D76+D77+D78+D79+D80+D81</f>
        <v>64541</v>
      </c>
      <c r="E68" s="16">
        <f>E69+E70+E71+E72+E73+E74+E75+E76+E77+E78+E79+E80+E81</f>
        <v>64541</v>
      </c>
      <c r="F68" s="21"/>
      <c r="G68" s="16">
        <f>G69+G70+G71+G72+G73+G74+G75+G76+G77+G78+G79+G80+G81</f>
        <v>64541</v>
      </c>
      <c r="H68" s="16">
        <f>H69+H70+H71+H72+H73+H74+H75+H76+H77+H78+H79+H80+H81</f>
        <v>64541</v>
      </c>
      <c r="I68" s="23" t="s">
        <v>43</v>
      </c>
      <c r="J68" s="23" t="s">
        <v>44</v>
      </c>
      <c r="K68" s="2"/>
    </row>
    <row r="69" spans="1:11" ht="12.75">
      <c r="A69" s="2"/>
      <c r="B69" s="6" t="s">
        <v>98</v>
      </c>
      <c r="C69" s="4">
        <v>4</v>
      </c>
      <c r="D69" s="5">
        <v>1156</v>
      </c>
      <c r="E69" s="5">
        <v>1156</v>
      </c>
      <c r="F69" s="3"/>
      <c r="G69" s="5">
        <f aca="true" t="shared" si="6" ref="G69:G81">D69</f>
        <v>1156</v>
      </c>
      <c r="H69" s="5">
        <f aca="true" t="shared" si="7" ref="H69:H81">E69</f>
        <v>1156</v>
      </c>
      <c r="I69" s="5" t="s">
        <v>43</v>
      </c>
      <c r="J69" s="5" t="s">
        <v>44</v>
      </c>
      <c r="K69" s="2"/>
    </row>
    <row r="70" spans="1:11" ht="12.75">
      <c r="A70" s="2"/>
      <c r="B70" s="6" t="s">
        <v>99</v>
      </c>
      <c r="C70" s="4">
        <v>14</v>
      </c>
      <c r="D70" s="5">
        <v>4994</v>
      </c>
      <c r="E70" s="5">
        <f aca="true" t="shared" si="8" ref="E70:E81">D70</f>
        <v>4994</v>
      </c>
      <c r="F70" s="3"/>
      <c r="G70" s="5">
        <f t="shared" si="6"/>
        <v>4994</v>
      </c>
      <c r="H70" s="5">
        <f t="shared" si="7"/>
        <v>4994</v>
      </c>
      <c r="I70" s="5" t="s">
        <v>43</v>
      </c>
      <c r="J70" s="5" t="s">
        <v>44</v>
      </c>
      <c r="K70" s="2"/>
    </row>
    <row r="71" spans="1:11" ht="12.75">
      <c r="A71" s="2"/>
      <c r="B71" s="6" t="s">
        <v>130</v>
      </c>
      <c r="C71" s="4" t="s">
        <v>177</v>
      </c>
      <c r="D71" s="5">
        <v>6747</v>
      </c>
      <c r="E71" s="5">
        <f t="shared" si="8"/>
        <v>6747</v>
      </c>
      <c r="F71" s="3"/>
      <c r="G71" s="5">
        <f t="shared" si="6"/>
        <v>6747</v>
      </c>
      <c r="H71" s="5">
        <f t="shared" si="7"/>
        <v>6747</v>
      </c>
      <c r="I71" s="5" t="s">
        <v>43</v>
      </c>
      <c r="J71" s="5" t="s">
        <v>44</v>
      </c>
      <c r="K71" s="2"/>
    </row>
    <row r="72" spans="1:11" ht="12.75">
      <c r="A72" s="2"/>
      <c r="B72" s="6" t="s">
        <v>30</v>
      </c>
      <c r="C72" s="4" t="s">
        <v>178</v>
      </c>
      <c r="D72" s="5">
        <v>7617</v>
      </c>
      <c r="E72" s="5">
        <f t="shared" si="8"/>
        <v>7617</v>
      </c>
      <c r="F72" s="3"/>
      <c r="G72" s="5">
        <f t="shared" si="6"/>
        <v>7617</v>
      </c>
      <c r="H72" s="5">
        <f t="shared" si="7"/>
        <v>7617</v>
      </c>
      <c r="I72" s="5" t="s">
        <v>43</v>
      </c>
      <c r="J72" s="5" t="s">
        <v>44</v>
      </c>
      <c r="K72" s="2"/>
    </row>
    <row r="73" spans="1:11" ht="12.75">
      <c r="A73" s="2"/>
      <c r="B73" s="6" t="s">
        <v>122</v>
      </c>
      <c r="C73" s="4" t="s">
        <v>177</v>
      </c>
      <c r="D73" s="5">
        <v>5809</v>
      </c>
      <c r="E73" s="5">
        <f t="shared" si="8"/>
        <v>5809</v>
      </c>
      <c r="F73" s="3"/>
      <c r="G73" s="5">
        <f t="shared" si="6"/>
        <v>5809</v>
      </c>
      <c r="H73" s="5">
        <f t="shared" si="7"/>
        <v>5809</v>
      </c>
      <c r="I73" s="5" t="s">
        <v>43</v>
      </c>
      <c r="J73" s="5" t="s">
        <v>44</v>
      </c>
      <c r="K73" s="2"/>
    </row>
    <row r="74" spans="1:11" ht="12.75">
      <c r="A74" s="2"/>
      <c r="B74" s="6" t="s">
        <v>24</v>
      </c>
      <c r="C74" s="4" t="s">
        <v>177</v>
      </c>
      <c r="D74" s="5">
        <v>5855</v>
      </c>
      <c r="E74" s="5">
        <f t="shared" si="8"/>
        <v>5855</v>
      </c>
      <c r="F74" s="3"/>
      <c r="G74" s="5">
        <f t="shared" si="6"/>
        <v>5855</v>
      </c>
      <c r="H74" s="5">
        <f t="shared" si="7"/>
        <v>5855</v>
      </c>
      <c r="I74" s="5" t="s">
        <v>43</v>
      </c>
      <c r="J74" s="5" t="s">
        <v>44</v>
      </c>
      <c r="K74" s="2"/>
    </row>
    <row r="75" spans="1:11" ht="12.75">
      <c r="A75" s="2"/>
      <c r="B75" s="6" t="s">
        <v>19</v>
      </c>
      <c r="C75" s="4" t="s">
        <v>177</v>
      </c>
      <c r="D75" s="5">
        <v>3388</v>
      </c>
      <c r="E75" s="5">
        <f t="shared" si="8"/>
        <v>3388</v>
      </c>
      <c r="F75" s="3"/>
      <c r="G75" s="5">
        <f t="shared" si="6"/>
        <v>3388</v>
      </c>
      <c r="H75" s="5">
        <f t="shared" si="7"/>
        <v>3388</v>
      </c>
      <c r="I75" s="5" t="s">
        <v>43</v>
      </c>
      <c r="J75" s="5" t="s">
        <v>44</v>
      </c>
      <c r="K75" s="2"/>
    </row>
    <row r="76" spans="1:11" ht="12.75">
      <c r="A76" s="2"/>
      <c r="B76" s="6" t="s">
        <v>21</v>
      </c>
      <c r="C76" s="4" t="s">
        <v>179</v>
      </c>
      <c r="D76" s="5">
        <v>2378</v>
      </c>
      <c r="E76" s="5">
        <f t="shared" si="8"/>
        <v>2378</v>
      </c>
      <c r="F76" s="3"/>
      <c r="G76" s="5">
        <f t="shared" si="6"/>
        <v>2378</v>
      </c>
      <c r="H76" s="5">
        <f t="shared" si="7"/>
        <v>2378</v>
      </c>
      <c r="I76" s="5" t="s">
        <v>43</v>
      </c>
      <c r="J76" s="5" t="s">
        <v>44</v>
      </c>
      <c r="K76" s="2"/>
    </row>
    <row r="77" spans="1:11" ht="12.75">
      <c r="A77" s="2"/>
      <c r="B77" s="6" t="s">
        <v>18</v>
      </c>
      <c r="C77" s="4" t="s">
        <v>180</v>
      </c>
      <c r="D77" s="5">
        <v>8515</v>
      </c>
      <c r="E77" s="5">
        <f t="shared" si="8"/>
        <v>8515</v>
      </c>
      <c r="F77" s="3"/>
      <c r="G77" s="5">
        <f t="shared" si="6"/>
        <v>8515</v>
      </c>
      <c r="H77" s="5">
        <f t="shared" si="7"/>
        <v>8515</v>
      </c>
      <c r="I77" s="5" t="s">
        <v>43</v>
      </c>
      <c r="J77" s="5" t="s">
        <v>44</v>
      </c>
      <c r="K77" s="2"/>
    </row>
    <row r="78" spans="1:11" ht="12.75">
      <c r="A78" s="2"/>
      <c r="B78" s="6" t="s">
        <v>37</v>
      </c>
      <c r="C78" s="4" t="s">
        <v>181</v>
      </c>
      <c r="D78" s="5">
        <v>1240</v>
      </c>
      <c r="E78" s="5">
        <f t="shared" si="8"/>
        <v>1240</v>
      </c>
      <c r="F78" s="3"/>
      <c r="G78" s="5">
        <f t="shared" si="6"/>
        <v>1240</v>
      </c>
      <c r="H78" s="5">
        <f t="shared" si="7"/>
        <v>1240</v>
      </c>
      <c r="I78" s="5" t="s">
        <v>43</v>
      </c>
      <c r="J78" s="5" t="s">
        <v>44</v>
      </c>
      <c r="K78" s="2"/>
    </row>
    <row r="79" spans="1:11" ht="12.75">
      <c r="A79" s="2"/>
      <c r="B79" s="6" t="s">
        <v>136</v>
      </c>
      <c r="C79" s="4" t="s">
        <v>182</v>
      </c>
      <c r="D79" s="5">
        <v>1240</v>
      </c>
      <c r="E79" s="5">
        <f t="shared" si="8"/>
        <v>1240</v>
      </c>
      <c r="F79" s="3"/>
      <c r="G79" s="5">
        <f t="shared" si="6"/>
        <v>1240</v>
      </c>
      <c r="H79" s="5">
        <f t="shared" si="7"/>
        <v>1240</v>
      </c>
      <c r="I79" s="5" t="s">
        <v>43</v>
      </c>
      <c r="J79" s="5" t="s">
        <v>44</v>
      </c>
      <c r="K79" s="2"/>
    </row>
    <row r="80" spans="1:11" ht="12.75">
      <c r="A80" s="2"/>
      <c r="B80" s="6" t="s">
        <v>25</v>
      </c>
      <c r="C80" s="4" t="s">
        <v>179</v>
      </c>
      <c r="D80" s="5">
        <v>2508</v>
      </c>
      <c r="E80" s="5">
        <f t="shared" si="8"/>
        <v>2508</v>
      </c>
      <c r="F80" s="3"/>
      <c r="G80" s="5">
        <f t="shared" si="6"/>
        <v>2508</v>
      </c>
      <c r="H80" s="5">
        <f t="shared" si="7"/>
        <v>2508</v>
      </c>
      <c r="I80" s="5" t="s">
        <v>43</v>
      </c>
      <c r="J80" s="5" t="s">
        <v>44</v>
      </c>
      <c r="K80" s="2"/>
    </row>
    <row r="81" spans="1:11" ht="12.75">
      <c r="A81" s="2"/>
      <c r="B81" s="6" t="s">
        <v>183</v>
      </c>
      <c r="C81" s="4" t="s">
        <v>184</v>
      </c>
      <c r="D81" s="5">
        <v>13094</v>
      </c>
      <c r="E81" s="5">
        <f t="shared" si="8"/>
        <v>13094</v>
      </c>
      <c r="F81" s="3"/>
      <c r="G81" s="5">
        <f t="shared" si="6"/>
        <v>13094</v>
      </c>
      <c r="H81" s="5">
        <f t="shared" si="7"/>
        <v>13094</v>
      </c>
      <c r="I81" s="5" t="s">
        <v>43</v>
      </c>
      <c r="J81" s="5" t="s">
        <v>44</v>
      </c>
      <c r="K81" s="2"/>
    </row>
    <row r="82" spans="1:11" ht="12.75">
      <c r="A82" s="2"/>
      <c r="B82" s="6"/>
      <c r="C82" s="4"/>
      <c r="D82" s="5"/>
      <c r="E82" s="5"/>
      <c r="F82" s="3"/>
      <c r="G82" s="5"/>
      <c r="H82" s="5"/>
      <c r="I82" s="5"/>
      <c r="J82" s="5"/>
      <c r="K82" s="2"/>
    </row>
    <row r="83" spans="1:11" ht="25.5">
      <c r="A83" s="2">
        <v>7</v>
      </c>
      <c r="B83" s="22" t="s">
        <v>185</v>
      </c>
      <c r="C83" s="25"/>
      <c r="D83" s="16">
        <f>D84+D85+D87+D88+D89+D90+D91+D92+D93+D86</f>
        <v>118177</v>
      </c>
      <c r="E83" s="16">
        <f>E84+E85+E87+E88+E89+E90+E91+E92+E93+E86</f>
        <v>118177</v>
      </c>
      <c r="F83" s="21"/>
      <c r="G83" s="16">
        <f>G84+G85+G87+G88+G89+G90+G91+G92+G93+G86</f>
        <v>118177</v>
      </c>
      <c r="H83" s="16">
        <f>H84+H85+H87+H88+H89+H90+H91+H92+H93+H86</f>
        <v>118177</v>
      </c>
      <c r="I83" s="23" t="s">
        <v>43</v>
      </c>
      <c r="J83" s="23" t="s">
        <v>44</v>
      </c>
      <c r="K83" s="2"/>
    </row>
    <row r="84" spans="1:11" ht="12.75">
      <c r="A84" s="2"/>
      <c r="B84" s="6" t="s">
        <v>190</v>
      </c>
      <c r="C84" s="4"/>
      <c r="D84" s="5">
        <v>8680</v>
      </c>
      <c r="E84" s="5">
        <f>D84</f>
        <v>8680</v>
      </c>
      <c r="F84" s="3"/>
      <c r="G84" s="5">
        <f>D84</f>
        <v>8680</v>
      </c>
      <c r="H84" s="5">
        <f>E84</f>
        <v>8680</v>
      </c>
      <c r="I84" s="5" t="s">
        <v>43</v>
      </c>
      <c r="J84" s="5" t="s">
        <v>44</v>
      </c>
      <c r="K84" s="2"/>
    </row>
    <row r="85" spans="1:11" ht="12.75">
      <c r="A85" s="2"/>
      <c r="B85" s="6" t="s">
        <v>137</v>
      </c>
      <c r="C85" s="4"/>
      <c r="D85" s="5">
        <v>49660</v>
      </c>
      <c r="E85" s="5">
        <v>49660</v>
      </c>
      <c r="F85" s="3"/>
      <c r="G85" s="5">
        <f aca="true" t="shared" si="9" ref="G85:H88">D85</f>
        <v>49660</v>
      </c>
      <c r="H85" s="5">
        <f t="shared" si="9"/>
        <v>49660</v>
      </c>
      <c r="I85" s="5" t="s">
        <v>43</v>
      </c>
      <c r="J85" s="5" t="s">
        <v>44</v>
      </c>
      <c r="K85" s="2"/>
    </row>
    <row r="86" spans="1:11" ht="12.75">
      <c r="A86" s="2"/>
      <c r="B86" s="6" t="s">
        <v>239</v>
      </c>
      <c r="C86" s="4"/>
      <c r="D86" s="5">
        <v>9921</v>
      </c>
      <c r="E86" s="5">
        <v>9921</v>
      </c>
      <c r="F86" s="3"/>
      <c r="G86" s="5">
        <f>D86</f>
        <v>9921</v>
      </c>
      <c r="H86" s="5">
        <f>E86</f>
        <v>9921</v>
      </c>
      <c r="I86" s="5" t="s">
        <v>43</v>
      </c>
      <c r="J86" s="5" t="s">
        <v>44</v>
      </c>
      <c r="K86" s="2"/>
    </row>
    <row r="87" spans="1:11" ht="12.75">
      <c r="A87" s="2"/>
      <c r="B87" s="6" t="s">
        <v>186</v>
      </c>
      <c r="C87" s="4"/>
      <c r="D87" s="5">
        <v>5696</v>
      </c>
      <c r="E87" s="5">
        <v>5696</v>
      </c>
      <c r="F87" s="3"/>
      <c r="G87" s="5">
        <f t="shared" si="9"/>
        <v>5696</v>
      </c>
      <c r="H87" s="5">
        <f t="shared" si="9"/>
        <v>5696</v>
      </c>
      <c r="I87" s="5" t="s">
        <v>42</v>
      </c>
      <c r="J87" s="5" t="s">
        <v>44</v>
      </c>
      <c r="K87" s="2"/>
    </row>
    <row r="88" spans="1:11" ht="12.75">
      <c r="A88" s="2"/>
      <c r="B88" s="6" t="s">
        <v>158</v>
      </c>
      <c r="C88" s="4"/>
      <c r="D88" s="5">
        <v>4569</v>
      </c>
      <c r="E88" s="5">
        <f aca="true" t="shared" si="10" ref="E88:E93">D88</f>
        <v>4569</v>
      </c>
      <c r="F88" s="3"/>
      <c r="G88" s="5">
        <f t="shared" si="9"/>
        <v>4569</v>
      </c>
      <c r="H88" s="5">
        <f t="shared" si="9"/>
        <v>4569</v>
      </c>
      <c r="I88" s="5" t="s">
        <v>42</v>
      </c>
      <c r="J88" s="5" t="s">
        <v>44</v>
      </c>
      <c r="K88" s="2"/>
    </row>
    <row r="89" spans="1:11" ht="12.75">
      <c r="A89" s="2"/>
      <c r="B89" s="6" t="s">
        <v>187</v>
      </c>
      <c r="C89" s="4"/>
      <c r="D89" s="5">
        <v>8690</v>
      </c>
      <c r="E89" s="5">
        <f t="shared" si="10"/>
        <v>8690</v>
      </c>
      <c r="F89" s="3"/>
      <c r="G89" s="5">
        <f aca="true" t="shared" si="11" ref="G89:H93">D89</f>
        <v>8690</v>
      </c>
      <c r="H89" s="5">
        <f t="shared" si="11"/>
        <v>8690</v>
      </c>
      <c r="I89" s="5" t="s">
        <v>42</v>
      </c>
      <c r="J89" s="5" t="s">
        <v>44</v>
      </c>
      <c r="K89" s="2"/>
    </row>
    <row r="90" spans="1:11" ht="12.75">
      <c r="A90" s="2"/>
      <c r="B90" s="6" t="s">
        <v>192</v>
      </c>
      <c r="C90" s="4"/>
      <c r="D90" s="5">
        <v>5423</v>
      </c>
      <c r="E90" s="5">
        <f t="shared" si="10"/>
        <v>5423</v>
      </c>
      <c r="F90" s="3"/>
      <c r="G90" s="5">
        <f t="shared" si="11"/>
        <v>5423</v>
      </c>
      <c r="H90" s="5">
        <f t="shared" si="11"/>
        <v>5423</v>
      </c>
      <c r="I90" s="5" t="s">
        <v>42</v>
      </c>
      <c r="J90" s="5" t="s">
        <v>44</v>
      </c>
      <c r="K90" s="2"/>
    </row>
    <row r="91" spans="1:11" ht="12.75">
      <c r="A91" s="2"/>
      <c r="B91" s="6" t="s">
        <v>191</v>
      </c>
      <c r="C91" s="4"/>
      <c r="D91" s="5">
        <v>5696</v>
      </c>
      <c r="E91" s="5">
        <f t="shared" si="10"/>
        <v>5696</v>
      </c>
      <c r="F91" s="3"/>
      <c r="G91" s="5">
        <f t="shared" si="11"/>
        <v>5696</v>
      </c>
      <c r="H91" s="5">
        <f t="shared" si="11"/>
        <v>5696</v>
      </c>
      <c r="I91" s="5" t="s">
        <v>42</v>
      </c>
      <c r="J91" s="5" t="s">
        <v>44</v>
      </c>
      <c r="K91" s="2"/>
    </row>
    <row r="92" spans="1:11" ht="12.75">
      <c r="A92" s="2"/>
      <c r="B92" s="6" t="s">
        <v>188</v>
      </c>
      <c r="C92" s="4"/>
      <c r="D92" s="5">
        <v>9921</v>
      </c>
      <c r="E92" s="5">
        <f t="shared" si="10"/>
        <v>9921</v>
      </c>
      <c r="F92" s="3"/>
      <c r="G92" s="5">
        <f t="shared" si="11"/>
        <v>9921</v>
      </c>
      <c r="H92" s="5">
        <f t="shared" si="11"/>
        <v>9921</v>
      </c>
      <c r="I92" s="5" t="s">
        <v>42</v>
      </c>
      <c r="J92" s="5" t="s">
        <v>44</v>
      </c>
      <c r="K92" s="2"/>
    </row>
    <row r="93" spans="1:11" ht="12.75">
      <c r="A93" s="2"/>
      <c r="B93" s="6" t="s">
        <v>189</v>
      </c>
      <c r="C93" s="4"/>
      <c r="D93" s="5">
        <v>9921</v>
      </c>
      <c r="E93" s="5">
        <f t="shared" si="10"/>
        <v>9921</v>
      </c>
      <c r="F93" s="3"/>
      <c r="G93" s="5">
        <f t="shared" si="11"/>
        <v>9921</v>
      </c>
      <c r="H93" s="5">
        <f t="shared" si="11"/>
        <v>9921</v>
      </c>
      <c r="I93" s="5" t="s">
        <v>42</v>
      </c>
      <c r="J93" s="5" t="s">
        <v>44</v>
      </c>
      <c r="K93" s="2"/>
    </row>
    <row r="94" spans="1:11" ht="12.75">
      <c r="A94" s="2"/>
      <c r="B94" s="6"/>
      <c r="C94" s="4"/>
      <c r="D94" s="5"/>
      <c r="E94" s="5"/>
      <c r="F94" s="3"/>
      <c r="G94" s="5"/>
      <c r="H94" s="5"/>
      <c r="I94" s="5"/>
      <c r="J94" s="5"/>
      <c r="K94" s="2"/>
    </row>
    <row r="95" spans="1:11" ht="25.5">
      <c r="A95" s="2">
        <v>8</v>
      </c>
      <c r="B95" s="22" t="s">
        <v>196</v>
      </c>
      <c r="C95" s="4"/>
      <c r="D95" s="16">
        <f>D96+D97+D98+D99+D100+D101+D102+D103+D104+D105+D106+D107+D108+D109+D110+D111</f>
        <v>187441</v>
      </c>
      <c r="E95" s="16">
        <f>E96+E97+E98+E99+E100+E101+E102+E103+E104+E105+E106+E107+E108+E109+E110+E111</f>
        <v>187441</v>
      </c>
      <c r="F95" s="13"/>
      <c r="G95" s="16">
        <f>G96+G97+G98+G99+G100+G101+G102+G103+G104+G105+G106+G107+G108+G109+G110+G111</f>
        <v>187441</v>
      </c>
      <c r="H95" s="16">
        <f>H96+H97+H98+H99+H100+H101+H102+H103+H104+H105+H106+H107+H108+H109+H110+H111</f>
        <v>187441</v>
      </c>
      <c r="I95" s="5" t="s">
        <v>43</v>
      </c>
      <c r="J95" s="5" t="s">
        <v>44</v>
      </c>
      <c r="K95" s="5"/>
    </row>
    <row r="96" spans="1:11" ht="12.75">
      <c r="A96" s="2"/>
      <c r="B96" s="6" t="s">
        <v>138</v>
      </c>
      <c r="C96" s="4">
        <v>7</v>
      </c>
      <c r="D96" s="5">
        <v>29376</v>
      </c>
      <c r="E96" s="5">
        <v>29376</v>
      </c>
      <c r="F96" s="3"/>
      <c r="G96" s="5">
        <f aca="true" t="shared" si="12" ref="G96:G109">D96</f>
        <v>29376</v>
      </c>
      <c r="H96" s="5">
        <f aca="true" t="shared" si="13" ref="H96:H109">E96</f>
        <v>29376</v>
      </c>
      <c r="I96" s="5" t="s">
        <v>43</v>
      </c>
      <c r="J96" s="5" t="s">
        <v>44</v>
      </c>
      <c r="K96" s="5"/>
    </row>
    <row r="97" spans="1:11" ht="12.75">
      <c r="A97" s="2"/>
      <c r="B97" s="6" t="s">
        <v>139</v>
      </c>
      <c r="C97" s="4">
        <v>3</v>
      </c>
      <c r="D97" s="5">
        <v>17488</v>
      </c>
      <c r="E97" s="5">
        <v>17488</v>
      </c>
      <c r="F97" s="3"/>
      <c r="G97" s="5">
        <f t="shared" si="12"/>
        <v>17488</v>
      </c>
      <c r="H97" s="5">
        <f t="shared" si="13"/>
        <v>17488</v>
      </c>
      <c r="I97" s="5" t="s">
        <v>43</v>
      </c>
      <c r="J97" s="5" t="s">
        <v>44</v>
      </c>
      <c r="K97" s="5"/>
    </row>
    <row r="98" spans="1:11" ht="12.75">
      <c r="A98" s="2"/>
      <c r="B98" s="6" t="s">
        <v>140</v>
      </c>
      <c r="C98" s="4">
        <v>3</v>
      </c>
      <c r="D98" s="5">
        <v>12592</v>
      </c>
      <c r="E98" s="5">
        <v>12592</v>
      </c>
      <c r="F98" s="3"/>
      <c r="G98" s="5">
        <f t="shared" si="12"/>
        <v>12592</v>
      </c>
      <c r="H98" s="5">
        <f t="shared" si="13"/>
        <v>12592</v>
      </c>
      <c r="I98" s="5" t="s">
        <v>43</v>
      </c>
      <c r="J98" s="5" t="s">
        <v>44</v>
      </c>
      <c r="K98" s="5"/>
    </row>
    <row r="99" spans="1:11" ht="12.75">
      <c r="A99" s="2"/>
      <c r="B99" s="6" t="s">
        <v>141</v>
      </c>
      <c r="C99" s="4" t="s">
        <v>51</v>
      </c>
      <c r="D99" s="5">
        <v>8386</v>
      </c>
      <c r="E99" s="5">
        <v>8386</v>
      </c>
      <c r="F99" s="3"/>
      <c r="G99" s="5">
        <f t="shared" si="12"/>
        <v>8386</v>
      </c>
      <c r="H99" s="5">
        <f t="shared" si="13"/>
        <v>8386</v>
      </c>
      <c r="I99" s="5" t="s">
        <v>42</v>
      </c>
      <c r="J99" s="5" t="s">
        <v>44</v>
      </c>
      <c r="K99" s="2"/>
    </row>
    <row r="100" spans="1:11" ht="25.5">
      <c r="A100" s="2"/>
      <c r="B100" s="6" t="s">
        <v>195</v>
      </c>
      <c r="C100" s="4" t="s">
        <v>23</v>
      </c>
      <c r="D100" s="5">
        <v>23060</v>
      </c>
      <c r="E100" s="5">
        <v>23060</v>
      </c>
      <c r="F100" s="3"/>
      <c r="G100" s="5">
        <f t="shared" si="12"/>
        <v>23060</v>
      </c>
      <c r="H100" s="5">
        <f t="shared" si="13"/>
        <v>23060</v>
      </c>
      <c r="I100" s="5" t="s">
        <v>42</v>
      </c>
      <c r="J100" s="5" t="s">
        <v>44</v>
      </c>
      <c r="K100" s="2"/>
    </row>
    <row r="101" spans="1:11" ht="12.75">
      <c r="A101" s="2"/>
      <c r="B101" s="6" t="s">
        <v>142</v>
      </c>
      <c r="C101" s="4" t="s">
        <v>29</v>
      </c>
      <c r="D101" s="5">
        <v>12592</v>
      </c>
      <c r="E101" s="5">
        <v>12592</v>
      </c>
      <c r="F101" s="3"/>
      <c r="G101" s="5">
        <f t="shared" si="12"/>
        <v>12592</v>
      </c>
      <c r="H101" s="5">
        <f t="shared" si="13"/>
        <v>12592</v>
      </c>
      <c r="I101" s="5" t="s">
        <v>42</v>
      </c>
      <c r="J101" s="5" t="s">
        <v>44</v>
      </c>
      <c r="K101" s="2"/>
    </row>
    <row r="102" spans="1:11" ht="12.75">
      <c r="A102" s="2"/>
      <c r="B102" s="6" t="s">
        <v>143</v>
      </c>
      <c r="C102" s="4" t="s">
        <v>17</v>
      </c>
      <c r="D102" s="5">
        <v>4201</v>
      </c>
      <c r="E102" s="5">
        <v>4201</v>
      </c>
      <c r="F102" s="3"/>
      <c r="G102" s="5">
        <f t="shared" si="12"/>
        <v>4201</v>
      </c>
      <c r="H102" s="5">
        <f t="shared" si="13"/>
        <v>4201</v>
      </c>
      <c r="I102" s="5" t="s">
        <v>42</v>
      </c>
      <c r="J102" s="5" t="s">
        <v>44</v>
      </c>
      <c r="K102" s="2"/>
    </row>
    <row r="103" spans="1:11" ht="12.75">
      <c r="A103" s="2"/>
      <c r="B103" s="6" t="s">
        <v>144</v>
      </c>
      <c r="C103" s="4" t="s">
        <v>145</v>
      </c>
      <c r="D103" s="5">
        <v>20986</v>
      </c>
      <c r="E103" s="5">
        <v>20986</v>
      </c>
      <c r="F103" s="3"/>
      <c r="G103" s="5">
        <f t="shared" si="12"/>
        <v>20986</v>
      </c>
      <c r="H103" s="5">
        <f t="shared" si="13"/>
        <v>20986</v>
      </c>
      <c r="I103" s="5" t="s">
        <v>42</v>
      </c>
      <c r="J103" s="5" t="s">
        <v>44</v>
      </c>
      <c r="K103" s="2"/>
    </row>
    <row r="104" spans="1:11" ht="12.75">
      <c r="A104" s="2"/>
      <c r="B104" s="6" t="s">
        <v>77</v>
      </c>
      <c r="C104" s="4" t="s">
        <v>17</v>
      </c>
      <c r="D104" s="5">
        <v>4201</v>
      </c>
      <c r="E104" s="5">
        <v>4201</v>
      </c>
      <c r="F104" s="3"/>
      <c r="G104" s="5">
        <f t="shared" si="12"/>
        <v>4201</v>
      </c>
      <c r="H104" s="5">
        <f t="shared" si="13"/>
        <v>4201</v>
      </c>
      <c r="I104" s="5" t="s">
        <v>42</v>
      </c>
      <c r="J104" s="5" t="s">
        <v>44</v>
      </c>
      <c r="K104" s="2"/>
    </row>
    <row r="105" spans="1:11" ht="12.75">
      <c r="A105" s="2"/>
      <c r="B105" s="6" t="s">
        <v>146</v>
      </c>
      <c r="C105" s="4" t="s">
        <v>51</v>
      </c>
      <c r="D105" s="5">
        <v>8386</v>
      </c>
      <c r="E105" s="5">
        <v>8386</v>
      </c>
      <c r="F105" s="3"/>
      <c r="G105" s="5">
        <f t="shared" si="12"/>
        <v>8386</v>
      </c>
      <c r="H105" s="5">
        <f t="shared" si="13"/>
        <v>8386</v>
      </c>
      <c r="I105" s="5" t="s">
        <v>42</v>
      </c>
      <c r="J105" s="5" t="s">
        <v>44</v>
      </c>
      <c r="K105" s="2"/>
    </row>
    <row r="106" spans="1:11" ht="12.75">
      <c r="A106" s="2"/>
      <c r="B106" s="6" t="s">
        <v>147</v>
      </c>
      <c r="C106" s="4" t="s">
        <v>17</v>
      </c>
      <c r="D106" s="5">
        <v>4201</v>
      </c>
      <c r="E106" s="5">
        <v>4201</v>
      </c>
      <c r="F106" s="3"/>
      <c r="G106" s="5">
        <f t="shared" si="12"/>
        <v>4201</v>
      </c>
      <c r="H106" s="5">
        <f t="shared" si="13"/>
        <v>4201</v>
      </c>
      <c r="I106" s="5" t="s">
        <v>42</v>
      </c>
      <c r="J106" s="5" t="s">
        <v>44</v>
      </c>
      <c r="K106" s="2"/>
    </row>
    <row r="107" spans="1:11" ht="12.75">
      <c r="A107" s="2"/>
      <c r="B107" s="6" t="s">
        <v>148</v>
      </c>
      <c r="C107" s="4" t="s">
        <v>17</v>
      </c>
      <c r="D107" s="5">
        <v>4201</v>
      </c>
      <c r="E107" s="5">
        <v>4201</v>
      </c>
      <c r="F107" s="3"/>
      <c r="G107" s="5">
        <f t="shared" si="12"/>
        <v>4201</v>
      </c>
      <c r="H107" s="5">
        <f t="shared" si="13"/>
        <v>4201</v>
      </c>
      <c r="I107" s="5" t="s">
        <v>42</v>
      </c>
      <c r="J107" s="5" t="s">
        <v>44</v>
      </c>
      <c r="K107" s="2"/>
    </row>
    <row r="108" spans="1:11" ht="12.75">
      <c r="A108" s="2"/>
      <c r="B108" s="6" t="s">
        <v>149</v>
      </c>
      <c r="C108" s="4" t="s">
        <v>51</v>
      </c>
      <c r="D108" s="5">
        <v>8386</v>
      </c>
      <c r="E108" s="5">
        <v>8386</v>
      </c>
      <c r="F108" s="3"/>
      <c r="G108" s="5">
        <f t="shared" si="12"/>
        <v>8386</v>
      </c>
      <c r="H108" s="5">
        <f t="shared" si="13"/>
        <v>8386</v>
      </c>
      <c r="I108" s="5" t="s">
        <v>42</v>
      </c>
      <c r="J108" s="5" t="s">
        <v>44</v>
      </c>
      <c r="K108" s="2"/>
    </row>
    <row r="109" spans="1:11" ht="12.75">
      <c r="A109" s="2"/>
      <c r="B109" s="6" t="s">
        <v>150</v>
      </c>
      <c r="C109" s="4" t="s">
        <v>29</v>
      </c>
      <c r="D109" s="5">
        <v>12592</v>
      </c>
      <c r="E109" s="5">
        <v>12592</v>
      </c>
      <c r="F109" s="3"/>
      <c r="G109" s="5">
        <f t="shared" si="12"/>
        <v>12592</v>
      </c>
      <c r="H109" s="5">
        <f t="shared" si="13"/>
        <v>12592</v>
      </c>
      <c r="I109" s="5" t="s">
        <v>42</v>
      </c>
      <c r="J109" s="5" t="s">
        <v>44</v>
      </c>
      <c r="K109" s="2"/>
    </row>
    <row r="110" spans="1:11" ht="12.75">
      <c r="A110" s="2"/>
      <c r="B110" s="6" t="s">
        <v>151</v>
      </c>
      <c r="C110" s="4" t="s">
        <v>17</v>
      </c>
      <c r="D110" s="5">
        <v>4201</v>
      </c>
      <c r="E110" s="5">
        <v>4201</v>
      </c>
      <c r="F110" s="3"/>
      <c r="G110" s="5">
        <f>D110</f>
        <v>4201</v>
      </c>
      <c r="H110" s="5">
        <f>E110</f>
        <v>4201</v>
      </c>
      <c r="I110" s="5" t="s">
        <v>42</v>
      </c>
      <c r="J110" s="5" t="s">
        <v>44</v>
      </c>
      <c r="K110" s="2"/>
    </row>
    <row r="111" spans="1:11" ht="12.75">
      <c r="A111" s="2"/>
      <c r="B111" s="6" t="s">
        <v>152</v>
      </c>
      <c r="C111" s="4" t="s">
        <v>29</v>
      </c>
      <c r="D111" s="5">
        <v>12592</v>
      </c>
      <c r="E111" s="5">
        <v>12592</v>
      </c>
      <c r="F111" s="3"/>
      <c r="G111" s="5">
        <f>D111</f>
        <v>12592</v>
      </c>
      <c r="H111" s="5">
        <f>E111</f>
        <v>12592</v>
      </c>
      <c r="I111" s="5" t="s">
        <v>42</v>
      </c>
      <c r="J111" s="5" t="s">
        <v>44</v>
      </c>
      <c r="K111" s="2"/>
    </row>
    <row r="112" spans="1:11" ht="12.75">
      <c r="A112" s="2"/>
      <c r="B112" s="6"/>
      <c r="C112" s="4"/>
      <c r="D112" s="5"/>
      <c r="E112" s="5"/>
      <c r="F112" s="3"/>
      <c r="G112" s="5"/>
      <c r="H112" s="5"/>
      <c r="I112" s="5"/>
      <c r="J112" s="5"/>
      <c r="K112" s="2"/>
    </row>
    <row r="113" spans="1:11" ht="12.75">
      <c r="A113" s="2">
        <v>9</v>
      </c>
      <c r="B113" s="22" t="s">
        <v>60</v>
      </c>
      <c r="C113" s="28"/>
      <c r="D113" s="16">
        <v>123082</v>
      </c>
      <c r="E113" s="16">
        <f>D113</f>
        <v>123082</v>
      </c>
      <c r="F113" s="21"/>
      <c r="G113" s="16">
        <f>D113</f>
        <v>123082</v>
      </c>
      <c r="H113" s="16">
        <f>E113</f>
        <v>123082</v>
      </c>
      <c r="I113" s="16" t="s">
        <v>42</v>
      </c>
      <c r="J113" s="16" t="s">
        <v>44</v>
      </c>
      <c r="K113" s="2"/>
    </row>
    <row r="114" spans="1:11" ht="12.75">
      <c r="A114" s="2"/>
      <c r="B114" s="6" t="s">
        <v>53</v>
      </c>
      <c r="C114" s="4" t="s">
        <v>232</v>
      </c>
      <c r="D114" s="5">
        <v>123082</v>
      </c>
      <c r="E114" s="5">
        <f>D114</f>
        <v>123082</v>
      </c>
      <c r="F114" s="3"/>
      <c r="G114" s="5">
        <f>D114</f>
        <v>123082</v>
      </c>
      <c r="H114" s="5">
        <f>E114</f>
        <v>123082</v>
      </c>
      <c r="I114" s="5" t="s">
        <v>42</v>
      </c>
      <c r="J114" s="5" t="s">
        <v>44</v>
      </c>
      <c r="K114" s="2"/>
    </row>
    <row r="115" spans="1:11" ht="12.75">
      <c r="A115" s="2"/>
      <c r="B115" s="6"/>
      <c r="C115" s="4"/>
      <c r="D115" s="5"/>
      <c r="E115" s="5"/>
      <c r="F115" s="3"/>
      <c r="G115" s="5"/>
      <c r="H115" s="5"/>
      <c r="I115" s="5"/>
      <c r="J115" s="5"/>
      <c r="K115" s="2"/>
    </row>
    <row r="116" spans="1:11" ht="12.75">
      <c r="A116" s="2">
        <v>10</v>
      </c>
      <c r="B116" s="22" t="s">
        <v>233</v>
      </c>
      <c r="C116" s="28" t="s">
        <v>17</v>
      </c>
      <c r="D116" s="16">
        <v>3820</v>
      </c>
      <c r="E116" s="16">
        <f>D116</f>
        <v>3820</v>
      </c>
      <c r="F116" s="21"/>
      <c r="G116" s="16">
        <f>D116</f>
        <v>3820</v>
      </c>
      <c r="H116" s="16">
        <f>E116</f>
        <v>3820</v>
      </c>
      <c r="I116" s="16" t="s">
        <v>42</v>
      </c>
      <c r="J116" s="16" t="s">
        <v>44</v>
      </c>
      <c r="K116" s="2"/>
    </row>
    <row r="117" spans="1:11" ht="12.75">
      <c r="A117" s="2"/>
      <c r="B117" s="6" t="s">
        <v>52</v>
      </c>
      <c r="C117" s="4" t="s">
        <v>17</v>
      </c>
      <c r="D117" s="5">
        <v>3820</v>
      </c>
      <c r="E117" s="5">
        <f>D117</f>
        <v>3820</v>
      </c>
      <c r="F117" s="3"/>
      <c r="G117" s="5">
        <f>D117</f>
        <v>3820</v>
      </c>
      <c r="H117" s="5">
        <f>E117</f>
        <v>3820</v>
      </c>
      <c r="I117" s="5" t="s">
        <v>42</v>
      </c>
      <c r="J117" s="5" t="s">
        <v>44</v>
      </c>
      <c r="K117" s="2"/>
    </row>
    <row r="118" spans="1:11" ht="12.75">
      <c r="A118" s="2"/>
      <c r="B118" s="6"/>
      <c r="C118" s="4"/>
      <c r="D118" s="5"/>
      <c r="E118" s="5"/>
      <c r="F118" s="3"/>
      <c r="G118" s="5"/>
      <c r="H118" s="5"/>
      <c r="I118" s="5"/>
      <c r="J118" s="5"/>
      <c r="K118" s="2"/>
    </row>
    <row r="119" spans="1:11" ht="15.75">
      <c r="A119" s="2" t="s">
        <v>54</v>
      </c>
      <c r="B119" s="9" t="s">
        <v>41</v>
      </c>
      <c r="C119" s="4"/>
      <c r="D119" s="12">
        <f>D120+D136+D141+D156</f>
        <v>2838497</v>
      </c>
      <c r="E119" s="12">
        <f>E120+E136+E141+E156</f>
        <v>2838497</v>
      </c>
      <c r="F119" s="13"/>
      <c r="G119" s="12">
        <f>G120+G136+G141+G156</f>
        <v>2838497</v>
      </c>
      <c r="H119" s="12">
        <f>H120+H136+H141+H156</f>
        <v>2838497</v>
      </c>
      <c r="I119" s="5"/>
      <c r="J119" s="5"/>
      <c r="K119" s="2"/>
    </row>
    <row r="120" spans="1:11" ht="12.75">
      <c r="A120" s="2">
        <v>1</v>
      </c>
      <c r="B120" s="22" t="s">
        <v>234</v>
      </c>
      <c r="C120" s="28"/>
      <c r="D120" s="16">
        <f>D121+D122+D123+D124+D125+D126+D127+D128+D129+D130+D131+D132+D133+D134</f>
        <v>269594</v>
      </c>
      <c r="E120" s="16">
        <f>E121+E122+E123+E124+E125+E126+E127+E128+E129+E130+E131+E132+E133+E134</f>
        <v>269594</v>
      </c>
      <c r="F120" s="21"/>
      <c r="G120" s="16">
        <f>G121+G122+G123+G124+G125+G126+G127+G128+G129+G130+G131+G132+G133+G134</f>
        <v>269594</v>
      </c>
      <c r="H120" s="16">
        <f>H121+H122+H123+H124+H125+H126+H127+H128+H129+H130+H131+H132+H133+H134</f>
        <v>269594</v>
      </c>
      <c r="I120" s="16" t="s">
        <v>42</v>
      </c>
      <c r="J120" s="16" t="s">
        <v>42</v>
      </c>
      <c r="K120" s="2"/>
    </row>
    <row r="121" spans="1:11" ht="25.5">
      <c r="A121" s="2"/>
      <c r="B121" s="7" t="s">
        <v>209</v>
      </c>
      <c r="C121" s="4" t="s">
        <v>46</v>
      </c>
      <c r="D121" s="14">
        <v>1513</v>
      </c>
      <c r="E121" s="14">
        <v>1513</v>
      </c>
      <c r="F121" s="19"/>
      <c r="G121" s="5">
        <f>D121</f>
        <v>1513</v>
      </c>
      <c r="H121" s="5">
        <f>E121</f>
        <v>1513</v>
      </c>
      <c r="I121" s="5" t="s">
        <v>42</v>
      </c>
      <c r="J121" s="5" t="s">
        <v>44</v>
      </c>
      <c r="K121" s="2"/>
    </row>
    <row r="122" spans="1:11" ht="12.75">
      <c r="A122" s="2"/>
      <c r="B122" s="7" t="s">
        <v>197</v>
      </c>
      <c r="C122" s="4"/>
      <c r="D122" s="14">
        <v>58400</v>
      </c>
      <c r="E122" s="14">
        <f>D122</f>
        <v>58400</v>
      </c>
      <c r="F122" s="19"/>
      <c r="G122" s="5">
        <f aca="true" t="shared" si="14" ref="G122:G134">D122</f>
        <v>58400</v>
      </c>
      <c r="H122" s="5">
        <f aca="true" t="shared" si="15" ref="H122:H134">E122</f>
        <v>58400</v>
      </c>
      <c r="I122" s="5" t="s">
        <v>42</v>
      </c>
      <c r="J122" s="5" t="s">
        <v>44</v>
      </c>
      <c r="K122" s="2"/>
    </row>
    <row r="123" spans="1:11" ht="12.75">
      <c r="A123" s="2"/>
      <c r="B123" s="7" t="s">
        <v>225</v>
      </c>
      <c r="C123" s="4">
        <v>10</v>
      </c>
      <c r="D123" s="14">
        <v>24686</v>
      </c>
      <c r="E123" s="14">
        <f aca="true" t="shared" si="16" ref="E123:E134">D123</f>
        <v>24686</v>
      </c>
      <c r="F123" s="19"/>
      <c r="G123" s="5">
        <f t="shared" si="14"/>
        <v>24686</v>
      </c>
      <c r="H123" s="5">
        <f t="shared" si="15"/>
        <v>24686</v>
      </c>
      <c r="I123" s="5" t="s">
        <v>42</v>
      </c>
      <c r="J123" s="5" t="s">
        <v>44</v>
      </c>
      <c r="K123" s="2"/>
    </row>
    <row r="124" spans="1:11" ht="12.75">
      <c r="A124" s="2"/>
      <c r="B124" s="7" t="s">
        <v>198</v>
      </c>
      <c r="C124" s="4"/>
      <c r="D124" s="14">
        <v>4868</v>
      </c>
      <c r="E124" s="14">
        <f t="shared" si="16"/>
        <v>4868</v>
      </c>
      <c r="F124" s="19"/>
      <c r="G124" s="5">
        <f t="shared" si="14"/>
        <v>4868</v>
      </c>
      <c r="H124" s="5">
        <f t="shared" si="15"/>
        <v>4868</v>
      </c>
      <c r="I124" s="5" t="s">
        <v>42</v>
      </c>
      <c r="J124" s="5" t="s">
        <v>44</v>
      </c>
      <c r="K124" s="2"/>
    </row>
    <row r="125" spans="1:11" ht="12.75">
      <c r="A125" s="2"/>
      <c r="B125" s="7" t="s">
        <v>199</v>
      </c>
      <c r="C125" s="4" t="s">
        <v>200</v>
      </c>
      <c r="D125" s="14">
        <v>14757</v>
      </c>
      <c r="E125" s="14">
        <f t="shared" si="16"/>
        <v>14757</v>
      </c>
      <c r="F125" s="19"/>
      <c r="G125" s="5">
        <f t="shared" si="14"/>
        <v>14757</v>
      </c>
      <c r="H125" s="5">
        <f t="shared" si="15"/>
        <v>14757</v>
      </c>
      <c r="I125" s="5" t="s">
        <v>42</v>
      </c>
      <c r="J125" s="5" t="s">
        <v>44</v>
      </c>
      <c r="K125" s="2"/>
    </row>
    <row r="126" spans="1:11" ht="12.75">
      <c r="A126" s="2"/>
      <c r="B126" s="7" t="s">
        <v>205</v>
      </c>
      <c r="C126" s="4" t="s">
        <v>201</v>
      </c>
      <c r="D126" s="14">
        <v>36370</v>
      </c>
      <c r="E126" s="14">
        <f t="shared" si="16"/>
        <v>36370</v>
      </c>
      <c r="F126" s="19"/>
      <c r="G126" s="5">
        <f t="shared" si="14"/>
        <v>36370</v>
      </c>
      <c r="H126" s="5">
        <f t="shared" si="15"/>
        <v>36370</v>
      </c>
      <c r="I126" s="5" t="s">
        <v>42</v>
      </c>
      <c r="J126" s="5" t="s">
        <v>44</v>
      </c>
      <c r="K126" s="2"/>
    </row>
    <row r="127" spans="1:11" ht="12.75">
      <c r="A127" s="2"/>
      <c r="B127" s="7" t="s">
        <v>202</v>
      </c>
      <c r="C127" s="4" t="s">
        <v>59</v>
      </c>
      <c r="D127" s="14">
        <v>20574</v>
      </c>
      <c r="E127" s="14">
        <f t="shared" si="16"/>
        <v>20574</v>
      </c>
      <c r="F127" s="19"/>
      <c r="G127" s="5">
        <f t="shared" si="14"/>
        <v>20574</v>
      </c>
      <c r="H127" s="5">
        <f t="shared" si="15"/>
        <v>20574</v>
      </c>
      <c r="I127" s="5" t="s">
        <v>42</v>
      </c>
      <c r="J127" s="5" t="s">
        <v>44</v>
      </c>
      <c r="K127" s="2"/>
    </row>
    <row r="128" spans="1:11" ht="12.75">
      <c r="A128" s="2"/>
      <c r="B128" s="7" t="s">
        <v>203</v>
      </c>
      <c r="C128" s="4" t="s">
        <v>59</v>
      </c>
      <c r="D128" s="14">
        <v>35542</v>
      </c>
      <c r="E128" s="14">
        <f t="shared" si="16"/>
        <v>35542</v>
      </c>
      <c r="F128" s="19"/>
      <c r="G128" s="5">
        <f t="shared" si="14"/>
        <v>35542</v>
      </c>
      <c r="H128" s="5">
        <f t="shared" si="15"/>
        <v>35542</v>
      </c>
      <c r="I128" s="5" t="s">
        <v>42</v>
      </c>
      <c r="J128" s="5" t="s">
        <v>44</v>
      </c>
      <c r="K128" s="2"/>
    </row>
    <row r="129" spans="1:11" ht="12.75">
      <c r="A129" s="2"/>
      <c r="B129" s="7" t="s">
        <v>204</v>
      </c>
      <c r="C129" s="4"/>
      <c r="D129" s="14">
        <v>3996</v>
      </c>
      <c r="E129" s="14">
        <f t="shared" si="16"/>
        <v>3996</v>
      </c>
      <c r="F129" s="19"/>
      <c r="G129" s="5">
        <f t="shared" si="14"/>
        <v>3996</v>
      </c>
      <c r="H129" s="5">
        <f t="shared" si="15"/>
        <v>3996</v>
      </c>
      <c r="I129" s="5" t="s">
        <v>42</v>
      </c>
      <c r="J129" s="5" t="s">
        <v>44</v>
      </c>
      <c r="K129" s="2"/>
    </row>
    <row r="130" spans="1:11" ht="12.75">
      <c r="A130" s="2"/>
      <c r="B130" s="7" t="s">
        <v>206</v>
      </c>
      <c r="C130" s="4" t="s">
        <v>201</v>
      </c>
      <c r="D130" s="14">
        <v>2439</v>
      </c>
      <c r="E130" s="14">
        <f t="shared" si="16"/>
        <v>2439</v>
      </c>
      <c r="F130" s="19"/>
      <c r="G130" s="5">
        <f t="shared" si="14"/>
        <v>2439</v>
      </c>
      <c r="H130" s="5">
        <f t="shared" si="15"/>
        <v>2439</v>
      </c>
      <c r="I130" s="5" t="s">
        <v>42</v>
      </c>
      <c r="J130" s="5" t="s">
        <v>44</v>
      </c>
      <c r="K130" s="2"/>
    </row>
    <row r="131" spans="1:11" ht="12.75">
      <c r="A131" s="2"/>
      <c r="B131" s="7" t="s">
        <v>207</v>
      </c>
      <c r="C131" s="4" t="s">
        <v>47</v>
      </c>
      <c r="D131" s="14">
        <v>49086</v>
      </c>
      <c r="E131" s="14">
        <f t="shared" si="16"/>
        <v>49086</v>
      </c>
      <c r="F131" s="19"/>
      <c r="G131" s="5">
        <f t="shared" si="14"/>
        <v>49086</v>
      </c>
      <c r="H131" s="5">
        <f t="shared" si="15"/>
        <v>49086</v>
      </c>
      <c r="I131" s="5" t="s">
        <v>42</v>
      </c>
      <c r="J131" s="5" t="s">
        <v>44</v>
      </c>
      <c r="K131" s="2"/>
    </row>
    <row r="132" spans="1:11" ht="12.75">
      <c r="A132" s="2"/>
      <c r="B132" s="7" t="s">
        <v>13</v>
      </c>
      <c r="C132" s="4" t="s">
        <v>23</v>
      </c>
      <c r="D132" s="14">
        <v>9504</v>
      </c>
      <c r="E132" s="14">
        <f t="shared" si="16"/>
        <v>9504</v>
      </c>
      <c r="F132" s="19"/>
      <c r="G132" s="5">
        <f t="shared" si="14"/>
        <v>9504</v>
      </c>
      <c r="H132" s="5">
        <f t="shared" si="15"/>
        <v>9504</v>
      </c>
      <c r="I132" s="5" t="s">
        <v>42</v>
      </c>
      <c r="J132" s="5" t="s">
        <v>44</v>
      </c>
      <c r="K132" s="2"/>
    </row>
    <row r="133" spans="1:11" ht="12.75">
      <c r="A133" s="2"/>
      <c r="B133" s="7" t="s">
        <v>208</v>
      </c>
      <c r="C133" s="4" t="s">
        <v>56</v>
      </c>
      <c r="D133" s="14">
        <v>2348</v>
      </c>
      <c r="E133" s="14">
        <f t="shared" si="16"/>
        <v>2348</v>
      </c>
      <c r="F133" s="19"/>
      <c r="G133" s="5">
        <f t="shared" si="14"/>
        <v>2348</v>
      </c>
      <c r="H133" s="5">
        <f t="shared" si="15"/>
        <v>2348</v>
      </c>
      <c r="I133" s="5" t="s">
        <v>42</v>
      </c>
      <c r="J133" s="5" t="s">
        <v>44</v>
      </c>
      <c r="K133" s="2"/>
    </row>
    <row r="134" spans="1:11" ht="12.75">
      <c r="A134" s="2"/>
      <c r="B134" s="7" t="s">
        <v>210</v>
      </c>
      <c r="C134" s="4" t="s">
        <v>48</v>
      </c>
      <c r="D134" s="14">
        <v>5511</v>
      </c>
      <c r="E134" s="14">
        <f t="shared" si="16"/>
        <v>5511</v>
      </c>
      <c r="F134" s="19"/>
      <c r="G134" s="5">
        <f t="shared" si="14"/>
        <v>5511</v>
      </c>
      <c r="H134" s="5">
        <f t="shared" si="15"/>
        <v>5511</v>
      </c>
      <c r="I134" s="5" t="s">
        <v>42</v>
      </c>
      <c r="J134" s="5" t="s">
        <v>44</v>
      </c>
      <c r="K134" s="2"/>
    </row>
    <row r="135" spans="1:11" ht="12.75">
      <c r="A135" s="2"/>
      <c r="B135" s="7"/>
      <c r="C135" s="4"/>
      <c r="D135" s="14"/>
      <c r="E135" s="14"/>
      <c r="F135" s="19"/>
      <c r="G135" s="5"/>
      <c r="H135" s="5"/>
      <c r="I135" s="5"/>
      <c r="J135" s="5"/>
      <c r="K135" s="2"/>
    </row>
    <row r="136" spans="1:11" ht="12.75">
      <c r="A136" s="2">
        <v>2</v>
      </c>
      <c r="B136" s="22" t="s">
        <v>15</v>
      </c>
      <c r="C136" s="25"/>
      <c r="D136" s="23">
        <f>D137+D138+D139</f>
        <v>358915</v>
      </c>
      <c r="E136" s="23">
        <f>E137+E138+E139</f>
        <v>358915</v>
      </c>
      <c r="F136" s="26"/>
      <c r="G136" s="23">
        <f>G137+G138+G139</f>
        <v>358915</v>
      </c>
      <c r="H136" s="23">
        <f>H137+H138+H139</f>
        <v>358915</v>
      </c>
      <c r="I136" s="23"/>
      <c r="J136" s="23"/>
      <c r="K136" s="2"/>
    </row>
    <row r="137" spans="1:11" ht="30.75" customHeight="1">
      <c r="A137" s="2"/>
      <c r="B137" s="7" t="s">
        <v>211</v>
      </c>
      <c r="C137" s="4" t="s">
        <v>100</v>
      </c>
      <c r="D137" s="14">
        <v>44248</v>
      </c>
      <c r="E137" s="14">
        <v>44248</v>
      </c>
      <c r="F137" s="19"/>
      <c r="G137" s="5">
        <f aca="true" t="shared" si="17" ref="G137:H139">D137</f>
        <v>44248</v>
      </c>
      <c r="H137" s="5">
        <f t="shared" si="17"/>
        <v>44248</v>
      </c>
      <c r="I137" s="5" t="s">
        <v>42</v>
      </c>
      <c r="J137" s="5" t="s">
        <v>44</v>
      </c>
      <c r="K137" s="2"/>
    </row>
    <row r="138" spans="1:11" ht="25.5">
      <c r="A138" s="2"/>
      <c r="B138" s="7" t="s">
        <v>157</v>
      </c>
      <c r="C138" s="4"/>
      <c r="D138" s="14">
        <v>304359</v>
      </c>
      <c r="E138" s="14">
        <v>304359</v>
      </c>
      <c r="F138" s="19"/>
      <c r="G138" s="5">
        <f t="shared" si="17"/>
        <v>304359</v>
      </c>
      <c r="H138" s="5">
        <f t="shared" si="17"/>
        <v>304359</v>
      </c>
      <c r="I138" s="5" t="s">
        <v>42</v>
      </c>
      <c r="J138" s="5" t="s">
        <v>44</v>
      </c>
      <c r="K138" s="2"/>
    </row>
    <row r="139" spans="1:11" ht="12.75">
      <c r="A139" s="2"/>
      <c r="B139" s="7" t="s">
        <v>212</v>
      </c>
      <c r="C139" s="4"/>
      <c r="D139" s="14">
        <v>10308</v>
      </c>
      <c r="E139" s="14">
        <f>D139</f>
        <v>10308</v>
      </c>
      <c r="F139" s="19"/>
      <c r="G139" s="5">
        <f t="shared" si="17"/>
        <v>10308</v>
      </c>
      <c r="H139" s="5">
        <f t="shared" si="17"/>
        <v>10308</v>
      </c>
      <c r="I139" s="5"/>
      <c r="J139" s="5"/>
      <c r="K139" s="2"/>
    </row>
    <row r="140" spans="1:11" ht="12.75">
      <c r="A140" s="2"/>
      <c r="B140" s="7"/>
      <c r="C140" s="4"/>
      <c r="D140" s="14"/>
      <c r="E140" s="14"/>
      <c r="F140" s="19"/>
      <c r="G140" s="5"/>
      <c r="H140" s="5"/>
      <c r="I140" s="5"/>
      <c r="J140" s="5"/>
      <c r="K140" s="2"/>
    </row>
    <row r="141" spans="1:11" ht="12.75">
      <c r="A141" s="2">
        <v>3</v>
      </c>
      <c r="B141" s="22" t="s">
        <v>101</v>
      </c>
      <c r="C141" s="25"/>
      <c r="D141" s="23">
        <f>D142+D143+D144+D145+D146+D147+D148+D149+D150+D151+D152+D153+D154</f>
        <v>1901246</v>
      </c>
      <c r="E141" s="23">
        <f>E142+E143+E144+E145+E146+E147+E148+E149+E150+E151+E152+E153+E154</f>
        <v>1901246</v>
      </c>
      <c r="F141" s="26"/>
      <c r="G141" s="23">
        <f>G142+G143+G144+G145+G146+G147+G148+G149+G150+G151+G152+G153+G154</f>
        <v>1901246</v>
      </c>
      <c r="H141" s="23">
        <f>H142+H143+H144+H145+H146+H147+H148+H149+H150+H151+H152+H153+H154</f>
        <v>1901246</v>
      </c>
      <c r="I141" s="23" t="s">
        <v>42</v>
      </c>
      <c r="J141" s="23"/>
      <c r="K141" s="2"/>
    </row>
    <row r="142" spans="1:11" ht="12.75">
      <c r="A142" s="2"/>
      <c r="B142" s="7" t="s">
        <v>102</v>
      </c>
      <c r="C142" s="4" t="s">
        <v>103</v>
      </c>
      <c r="D142" s="14">
        <v>289602</v>
      </c>
      <c r="E142" s="14">
        <f>D142</f>
        <v>289602</v>
      </c>
      <c r="F142" s="19"/>
      <c r="G142" s="5">
        <f>D142</f>
        <v>289602</v>
      </c>
      <c r="H142" s="5">
        <f>E142</f>
        <v>289602</v>
      </c>
      <c r="I142" s="5" t="s">
        <v>42</v>
      </c>
      <c r="J142" s="5" t="s">
        <v>44</v>
      </c>
      <c r="K142" s="2"/>
    </row>
    <row r="143" spans="1:11" ht="12.75">
      <c r="A143" s="2"/>
      <c r="B143" s="7" t="s">
        <v>20</v>
      </c>
      <c r="C143" s="4" t="s">
        <v>214</v>
      </c>
      <c r="D143" s="14">
        <v>16016</v>
      </c>
      <c r="E143" s="14">
        <f aca="true" t="shared" si="18" ref="E143:E154">D143</f>
        <v>16016</v>
      </c>
      <c r="F143" s="19"/>
      <c r="G143" s="5">
        <f aca="true" t="shared" si="19" ref="G143:G154">D143</f>
        <v>16016</v>
      </c>
      <c r="H143" s="5">
        <f aca="true" t="shared" si="20" ref="H143:H154">E143</f>
        <v>16016</v>
      </c>
      <c r="I143" s="5" t="s">
        <v>42</v>
      </c>
      <c r="J143" s="5" t="s">
        <v>44</v>
      </c>
      <c r="K143" s="2"/>
    </row>
    <row r="144" spans="1:11" ht="12.75">
      <c r="A144" s="2"/>
      <c r="B144" s="6" t="s">
        <v>104</v>
      </c>
      <c r="C144" s="4">
        <v>190</v>
      </c>
      <c r="D144" s="14">
        <v>214792</v>
      </c>
      <c r="E144" s="14">
        <f t="shared" si="18"/>
        <v>214792</v>
      </c>
      <c r="F144" s="3"/>
      <c r="G144" s="5">
        <f t="shared" si="19"/>
        <v>214792</v>
      </c>
      <c r="H144" s="5">
        <f t="shared" si="20"/>
        <v>214792</v>
      </c>
      <c r="I144" s="5" t="s">
        <v>42</v>
      </c>
      <c r="J144" s="5" t="s">
        <v>44</v>
      </c>
      <c r="K144" s="2"/>
    </row>
    <row r="145" spans="1:11" ht="12.75">
      <c r="A145" s="2"/>
      <c r="B145" s="6" t="s">
        <v>34</v>
      </c>
      <c r="C145" s="4" t="s">
        <v>105</v>
      </c>
      <c r="D145" s="14">
        <v>196034</v>
      </c>
      <c r="E145" s="14">
        <f t="shared" si="18"/>
        <v>196034</v>
      </c>
      <c r="F145" s="3"/>
      <c r="G145" s="5">
        <f t="shared" si="19"/>
        <v>196034</v>
      </c>
      <c r="H145" s="5">
        <f t="shared" si="20"/>
        <v>196034</v>
      </c>
      <c r="I145" s="5" t="s">
        <v>42</v>
      </c>
      <c r="J145" s="5" t="s">
        <v>44</v>
      </c>
      <c r="K145" s="2"/>
    </row>
    <row r="146" spans="1:11" ht="12.75">
      <c r="A146" s="2"/>
      <c r="B146" s="6" t="s">
        <v>36</v>
      </c>
      <c r="C146" s="4" t="s">
        <v>240</v>
      </c>
      <c r="D146" s="14">
        <v>243716</v>
      </c>
      <c r="E146" s="14">
        <f t="shared" si="18"/>
        <v>243716</v>
      </c>
      <c r="F146" s="3"/>
      <c r="G146" s="5">
        <f t="shared" si="19"/>
        <v>243716</v>
      </c>
      <c r="H146" s="5">
        <f t="shared" si="20"/>
        <v>243716</v>
      </c>
      <c r="I146" s="5" t="s">
        <v>42</v>
      </c>
      <c r="J146" s="5" t="s">
        <v>44</v>
      </c>
      <c r="K146" s="2"/>
    </row>
    <row r="147" spans="1:11" ht="12.75">
      <c r="A147" s="2"/>
      <c r="B147" s="6" t="s">
        <v>33</v>
      </c>
      <c r="C147" s="4" t="s">
        <v>166</v>
      </c>
      <c r="D147" s="14">
        <v>24127</v>
      </c>
      <c r="E147" s="14">
        <f t="shared" si="18"/>
        <v>24127</v>
      </c>
      <c r="F147" s="3"/>
      <c r="G147" s="5">
        <f t="shared" si="19"/>
        <v>24127</v>
      </c>
      <c r="H147" s="5">
        <f t="shared" si="20"/>
        <v>24127</v>
      </c>
      <c r="I147" s="5" t="s">
        <v>42</v>
      </c>
      <c r="J147" s="5" t="s">
        <v>44</v>
      </c>
      <c r="K147" s="2"/>
    </row>
    <row r="148" spans="1:11" ht="12.75">
      <c r="A148" s="2"/>
      <c r="B148" s="6" t="s">
        <v>27</v>
      </c>
      <c r="C148" s="4" t="s">
        <v>213</v>
      </c>
      <c r="D148" s="14">
        <v>166496</v>
      </c>
      <c r="E148" s="14">
        <f t="shared" si="18"/>
        <v>166496</v>
      </c>
      <c r="F148" s="3"/>
      <c r="G148" s="5">
        <f t="shared" si="19"/>
        <v>166496</v>
      </c>
      <c r="H148" s="5">
        <f t="shared" si="20"/>
        <v>166496</v>
      </c>
      <c r="I148" s="5" t="s">
        <v>42</v>
      </c>
      <c r="J148" s="5" t="s">
        <v>44</v>
      </c>
      <c r="K148" s="2"/>
    </row>
    <row r="149" spans="1:11" ht="25.5">
      <c r="A149" s="2"/>
      <c r="B149" s="6" t="s">
        <v>106</v>
      </c>
      <c r="C149" s="4" t="s">
        <v>46</v>
      </c>
      <c r="D149" s="14">
        <v>13782</v>
      </c>
      <c r="E149" s="14">
        <f t="shared" si="18"/>
        <v>13782</v>
      </c>
      <c r="F149" s="3"/>
      <c r="G149" s="5">
        <f t="shared" si="19"/>
        <v>13782</v>
      </c>
      <c r="H149" s="5">
        <f t="shared" si="20"/>
        <v>13782</v>
      </c>
      <c r="I149" s="5" t="s">
        <v>42</v>
      </c>
      <c r="J149" s="5" t="s">
        <v>44</v>
      </c>
      <c r="K149" s="2"/>
    </row>
    <row r="150" spans="1:11" ht="12.75">
      <c r="A150" s="2"/>
      <c r="B150" s="6" t="s">
        <v>107</v>
      </c>
      <c r="C150" s="4">
        <v>876</v>
      </c>
      <c r="D150" s="14">
        <v>357029</v>
      </c>
      <c r="E150" s="14">
        <f t="shared" si="18"/>
        <v>357029</v>
      </c>
      <c r="F150" s="3"/>
      <c r="G150" s="5">
        <f t="shared" si="19"/>
        <v>357029</v>
      </c>
      <c r="H150" s="5">
        <f t="shared" si="20"/>
        <v>357029</v>
      </c>
      <c r="I150" s="5" t="s">
        <v>42</v>
      </c>
      <c r="J150" s="5" t="s">
        <v>44</v>
      </c>
      <c r="K150" s="2"/>
    </row>
    <row r="151" spans="1:11" ht="12.75">
      <c r="A151" s="2"/>
      <c r="B151" s="6" t="s">
        <v>159</v>
      </c>
      <c r="C151" s="4">
        <v>644</v>
      </c>
      <c r="D151" s="14">
        <v>291877</v>
      </c>
      <c r="E151" s="14">
        <f t="shared" si="18"/>
        <v>291877</v>
      </c>
      <c r="F151" s="3"/>
      <c r="G151" s="5">
        <f t="shared" si="19"/>
        <v>291877</v>
      </c>
      <c r="H151" s="5">
        <f t="shared" si="20"/>
        <v>291877</v>
      </c>
      <c r="I151" s="5" t="s">
        <v>42</v>
      </c>
      <c r="J151" s="5" t="s">
        <v>44</v>
      </c>
      <c r="K151" s="2"/>
    </row>
    <row r="152" spans="1:11" ht="12.75">
      <c r="A152" s="2"/>
      <c r="B152" s="6" t="s">
        <v>160</v>
      </c>
      <c r="C152" s="4">
        <v>30</v>
      </c>
      <c r="D152" s="14">
        <v>7242</v>
      </c>
      <c r="E152" s="14">
        <f t="shared" si="18"/>
        <v>7242</v>
      </c>
      <c r="F152" s="3"/>
      <c r="G152" s="5">
        <f t="shared" si="19"/>
        <v>7242</v>
      </c>
      <c r="H152" s="5">
        <f t="shared" si="20"/>
        <v>7242</v>
      </c>
      <c r="I152" s="5" t="s">
        <v>42</v>
      </c>
      <c r="J152" s="5" t="s">
        <v>44</v>
      </c>
      <c r="K152" s="2"/>
    </row>
    <row r="153" spans="1:11" ht="12.75">
      <c r="A153" s="2"/>
      <c r="B153" s="6" t="s">
        <v>30</v>
      </c>
      <c r="C153" s="4"/>
      <c r="D153" s="14">
        <v>6522</v>
      </c>
      <c r="E153" s="14">
        <f t="shared" si="18"/>
        <v>6522</v>
      </c>
      <c r="F153" s="3"/>
      <c r="G153" s="5">
        <f t="shared" si="19"/>
        <v>6522</v>
      </c>
      <c r="H153" s="5">
        <f t="shared" si="20"/>
        <v>6522</v>
      </c>
      <c r="I153" s="5" t="s">
        <v>42</v>
      </c>
      <c r="J153" s="5" t="s">
        <v>44</v>
      </c>
      <c r="K153" s="2"/>
    </row>
    <row r="154" spans="1:11" ht="12.75">
      <c r="A154" s="2"/>
      <c r="B154" s="6" t="s">
        <v>241</v>
      </c>
      <c r="C154" s="4" t="s">
        <v>242</v>
      </c>
      <c r="D154" s="14">
        <v>74011</v>
      </c>
      <c r="E154" s="14">
        <f t="shared" si="18"/>
        <v>74011</v>
      </c>
      <c r="F154" s="3"/>
      <c r="G154" s="5">
        <f t="shared" si="19"/>
        <v>74011</v>
      </c>
      <c r="H154" s="5">
        <f t="shared" si="20"/>
        <v>74011</v>
      </c>
      <c r="I154" s="5" t="s">
        <v>42</v>
      </c>
      <c r="J154" s="5" t="s">
        <v>44</v>
      </c>
      <c r="K154" s="2"/>
    </row>
    <row r="155" spans="1:11" ht="12.75">
      <c r="A155" s="2"/>
      <c r="B155" s="6"/>
      <c r="C155" s="4"/>
      <c r="D155" s="14"/>
      <c r="E155" s="14"/>
      <c r="F155" s="3"/>
      <c r="G155" s="5"/>
      <c r="H155" s="5"/>
      <c r="I155" s="5"/>
      <c r="J155" s="5"/>
      <c r="K155" s="2"/>
    </row>
    <row r="156" spans="1:11" ht="12.75">
      <c r="A156" s="2">
        <v>4</v>
      </c>
      <c r="B156" s="22" t="s">
        <v>224</v>
      </c>
      <c r="C156" s="28"/>
      <c r="D156" s="16">
        <f>D157+D158+D159+D160+D161+D162+D163+D164+D165+D166+D167+D168+D169+D170+D171+D172+D173+D174+D175+D176+D177+D178</f>
        <v>308742</v>
      </c>
      <c r="E156" s="16">
        <f>E157+E158+E159+E160+E161+E162+E163+E164+E165+E166+E167+E168+E169+E170+E171+E172+E173+E174+E175+E176+E177+E178</f>
        <v>308742</v>
      </c>
      <c r="F156" s="21"/>
      <c r="G156" s="16">
        <f>G157+G158+G159+G160+G161+G162+G163+G164+G165+G166+G167+G168+G169+G170+G171+G172+G173+G174+G175+G176+G177+G178</f>
        <v>308742</v>
      </c>
      <c r="H156" s="16">
        <f>H157+H158+H159+H160+H161+H162+H163+H164+H165+H166+H167+H168+H169+H170+H171+H172+H173+H174+H175+H176+H177+H178</f>
        <v>308742</v>
      </c>
      <c r="I156" s="16"/>
      <c r="J156" s="16"/>
      <c r="K156" s="2"/>
    </row>
    <row r="157" spans="1:11" ht="12.75">
      <c r="A157" s="2"/>
      <c r="B157" s="6" t="s">
        <v>27</v>
      </c>
      <c r="C157" s="4">
        <v>186</v>
      </c>
      <c r="D157" s="31">
        <v>39849</v>
      </c>
      <c r="E157" s="5">
        <f>D157</f>
        <v>39849</v>
      </c>
      <c r="F157" s="3"/>
      <c r="G157" s="5">
        <f aca="true" t="shared" si="21" ref="G157:G178">D157</f>
        <v>39849</v>
      </c>
      <c r="H157" s="5">
        <f aca="true" t="shared" si="22" ref="H157:H178">E157</f>
        <v>39849</v>
      </c>
      <c r="I157" s="5" t="s">
        <v>42</v>
      </c>
      <c r="J157" s="5" t="s">
        <v>44</v>
      </c>
      <c r="K157" s="2"/>
    </row>
    <row r="158" spans="1:11" ht="12.75">
      <c r="A158" s="2"/>
      <c r="B158" s="6" t="s">
        <v>33</v>
      </c>
      <c r="C158" s="4">
        <v>398.2</v>
      </c>
      <c r="D158" s="31">
        <v>77592</v>
      </c>
      <c r="E158" s="5">
        <f aca="true" t="shared" si="23" ref="E158:E178">D158</f>
        <v>77592</v>
      </c>
      <c r="F158" s="3"/>
      <c r="G158" s="5">
        <f t="shared" si="21"/>
        <v>77592</v>
      </c>
      <c r="H158" s="5">
        <f t="shared" si="22"/>
        <v>77592</v>
      </c>
      <c r="I158" s="5" t="s">
        <v>42</v>
      </c>
      <c r="J158" s="5" t="s">
        <v>44</v>
      </c>
      <c r="K158" s="2"/>
    </row>
    <row r="159" spans="1:11" ht="12.75">
      <c r="A159" s="2"/>
      <c r="B159" s="6" t="s">
        <v>19</v>
      </c>
      <c r="C159" s="4">
        <v>148</v>
      </c>
      <c r="D159" s="31">
        <v>25127</v>
      </c>
      <c r="E159" s="5">
        <f t="shared" si="23"/>
        <v>25127</v>
      </c>
      <c r="F159" s="3"/>
      <c r="G159" s="5">
        <f t="shared" si="21"/>
        <v>25127</v>
      </c>
      <c r="H159" s="5">
        <f t="shared" si="22"/>
        <v>25127</v>
      </c>
      <c r="I159" s="5" t="s">
        <v>42</v>
      </c>
      <c r="J159" s="5" t="s">
        <v>44</v>
      </c>
      <c r="K159" s="2"/>
    </row>
    <row r="160" spans="1:11" ht="12.75">
      <c r="A160" s="2"/>
      <c r="B160" s="6" t="s">
        <v>16</v>
      </c>
      <c r="C160" s="4">
        <v>8</v>
      </c>
      <c r="D160" s="31">
        <v>1372</v>
      </c>
      <c r="E160" s="5">
        <f t="shared" si="23"/>
        <v>1372</v>
      </c>
      <c r="F160" s="3"/>
      <c r="G160" s="5">
        <f t="shared" si="21"/>
        <v>1372</v>
      </c>
      <c r="H160" s="5">
        <f t="shared" si="22"/>
        <v>1372</v>
      </c>
      <c r="I160" s="5" t="s">
        <v>42</v>
      </c>
      <c r="J160" s="5" t="s">
        <v>44</v>
      </c>
      <c r="K160" s="2"/>
    </row>
    <row r="161" spans="1:11" ht="12.75">
      <c r="A161" s="2"/>
      <c r="B161" s="6" t="s">
        <v>25</v>
      </c>
      <c r="C161" s="4">
        <v>61.4</v>
      </c>
      <c r="D161" s="31">
        <v>11801</v>
      </c>
      <c r="E161" s="5">
        <f t="shared" si="23"/>
        <v>11801</v>
      </c>
      <c r="F161" s="3"/>
      <c r="G161" s="5">
        <f t="shared" si="21"/>
        <v>11801</v>
      </c>
      <c r="H161" s="5">
        <f t="shared" si="22"/>
        <v>11801</v>
      </c>
      <c r="I161" s="5" t="s">
        <v>42</v>
      </c>
      <c r="J161" s="5" t="s">
        <v>44</v>
      </c>
      <c r="K161" s="2"/>
    </row>
    <row r="162" spans="1:11" ht="12.75">
      <c r="A162" s="2"/>
      <c r="B162" s="6" t="s">
        <v>135</v>
      </c>
      <c r="C162" s="4">
        <v>82</v>
      </c>
      <c r="D162" s="31">
        <v>13915</v>
      </c>
      <c r="E162" s="5">
        <f t="shared" si="23"/>
        <v>13915</v>
      </c>
      <c r="F162" s="3"/>
      <c r="G162" s="5">
        <f t="shared" si="21"/>
        <v>13915</v>
      </c>
      <c r="H162" s="5">
        <f t="shared" si="22"/>
        <v>13915</v>
      </c>
      <c r="I162" s="5" t="s">
        <v>42</v>
      </c>
      <c r="J162" s="5" t="s">
        <v>44</v>
      </c>
      <c r="K162" s="2"/>
    </row>
    <row r="163" spans="1:11" ht="12.75">
      <c r="A163" s="2"/>
      <c r="B163" s="6" t="s">
        <v>12</v>
      </c>
      <c r="C163" s="4">
        <v>24</v>
      </c>
      <c r="D163" s="31">
        <v>5809</v>
      </c>
      <c r="E163" s="5">
        <f t="shared" si="23"/>
        <v>5809</v>
      </c>
      <c r="F163" s="3"/>
      <c r="G163" s="5">
        <f t="shared" si="21"/>
        <v>5809</v>
      </c>
      <c r="H163" s="5">
        <f t="shared" si="22"/>
        <v>5809</v>
      </c>
      <c r="I163" s="5" t="s">
        <v>42</v>
      </c>
      <c r="J163" s="5" t="s">
        <v>44</v>
      </c>
      <c r="K163" s="2"/>
    </row>
    <row r="164" spans="1:11" ht="12.75">
      <c r="A164" s="2"/>
      <c r="B164" s="6" t="s">
        <v>22</v>
      </c>
      <c r="C164" s="4">
        <v>62</v>
      </c>
      <c r="D164" s="31">
        <v>13517</v>
      </c>
      <c r="E164" s="5">
        <f t="shared" si="23"/>
        <v>13517</v>
      </c>
      <c r="F164" s="3"/>
      <c r="G164" s="5">
        <f t="shared" si="21"/>
        <v>13517</v>
      </c>
      <c r="H164" s="5">
        <f t="shared" si="22"/>
        <v>13517</v>
      </c>
      <c r="I164" s="5" t="s">
        <v>42</v>
      </c>
      <c r="J164" s="5" t="s">
        <v>44</v>
      </c>
      <c r="K164" s="2"/>
    </row>
    <row r="165" spans="1:11" ht="12.75">
      <c r="A165" s="2"/>
      <c r="B165" s="6" t="s">
        <v>136</v>
      </c>
      <c r="C165" s="4">
        <v>15</v>
      </c>
      <c r="D165" s="31">
        <v>3608</v>
      </c>
      <c r="E165" s="5">
        <f t="shared" si="23"/>
        <v>3608</v>
      </c>
      <c r="F165" s="3"/>
      <c r="G165" s="5">
        <f t="shared" si="21"/>
        <v>3608</v>
      </c>
      <c r="H165" s="5">
        <f t="shared" si="22"/>
        <v>3608</v>
      </c>
      <c r="I165" s="5" t="s">
        <v>42</v>
      </c>
      <c r="J165" s="5" t="s">
        <v>44</v>
      </c>
      <c r="K165" s="2"/>
    </row>
    <row r="166" spans="1:11" ht="12.75">
      <c r="A166" s="2"/>
      <c r="B166" s="6" t="s">
        <v>31</v>
      </c>
      <c r="C166" s="4">
        <v>82</v>
      </c>
      <c r="D166" s="31">
        <v>20178</v>
      </c>
      <c r="E166" s="5">
        <f t="shared" si="23"/>
        <v>20178</v>
      </c>
      <c r="F166" s="3"/>
      <c r="G166" s="5">
        <f t="shared" si="21"/>
        <v>20178</v>
      </c>
      <c r="H166" s="5">
        <f t="shared" si="22"/>
        <v>20178</v>
      </c>
      <c r="I166" s="5" t="s">
        <v>42</v>
      </c>
      <c r="J166" s="5" t="s">
        <v>44</v>
      </c>
      <c r="K166" s="2"/>
    </row>
    <row r="167" spans="1:11" ht="12.75">
      <c r="A167" s="2"/>
      <c r="B167" s="6" t="s">
        <v>18</v>
      </c>
      <c r="C167" s="4">
        <v>18</v>
      </c>
      <c r="D167" s="31">
        <v>6596</v>
      </c>
      <c r="E167" s="5">
        <f t="shared" si="23"/>
        <v>6596</v>
      </c>
      <c r="F167" s="3"/>
      <c r="G167" s="5">
        <f t="shared" si="21"/>
        <v>6596</v>
      </c>
      <c r="H167" s="5">
        <f t="shared" si="22"/>
        <v>6596</v>
      </c>
      <c r="I167" s="5" t="s">
        <v>42</v>
      </c>
      <c r="J167" s="5" t="s">
        <v>44</v>
      </c>
      <c r="K167" s="2"/>
    </row>
    <row r="168" spans="1:11" ht="12.75">
      <c r="A168" s="2"/>
      <c r="B168" s="6" t="s">
        <v>14</v>
      </c>
      <c r="C168" s="4">
        <v>31.2</v>
      </c>
      <c r="D168" s="31">
        <v>6495</v>
      </c>
      <c r="E168" s="5">
        <f t="shared" si="23"/>
        <v>6495</v>
      </c>
      <c r="F168" s="3"/>
      <c r="G168" s="5">
        <f t="shared" si="21"/>
        <v>6495</v>
      </c>
      <c r="H168" s="5">
        <f t="shared" si="22"/>
        <v>6495</v>
      </c>
      <c r="I168" s="5" t="s">
        <v>42</v>
      </c>
      <c r="J168" s="5" t="s">
        <v>44</v>
      </c>
      <c r="K168" s="2"/>
    </row>
    <row r="169" spans="1:11" ht="12.75">
      <c r="A169" s="2"/>
      <c r="B169" s="6" t="s">
        <v>32</v>
      </c>
      <c r="C169" s="4">
        <v>30.6</v>
      </c>
      <c r="D169" s="31">
        <v>7223</v>
      </c>
      <c r="E169" s="5">
        <f t="shared" si="23"/>
        <v>7223</v>
      </c>
      <c r="F169" s="3"/>
      <c r="G169" s="5">
        <f t="shared" si="21"/>
        <v>7223</v>
      </c>
      <c r="H169" s="5">
        <f t="shared" si="22"/>
        <v>7223</v>
      </c>
      <c r="I169" s="5" t="s">
        <v>42</v>
      </c>
      <c r="J169" s="5" t="s">
        <v>44</v>
      </c>
      <c r="K169" s="2"/>
    </row>
    <row r="170" spans="1:11" ht="12.75">
      <c r="A170" s="2"/>
      <c r="B170" s="6" t="s">
        <v>165</v>
      </c>
      <c r="C170" s="4">
        <v>24</v>
      </c>
      <c r="D170" s="31">
        <v>8527</v>
      </c>
      <c r="E170" s="5">
        <f t="shared" si="23"/>
        <v>8527</v>
      </c>
      <c r="F170" s="3"/>
      <c r="G170" s="5">
        <f t="shared" si="21"/>
        <v>8527</v>
      </c>
      <c r="H170" s="5">
        <f t="shared" si="22"/>
        <v>8527</v>
      </c>
      <c r="I170" s="5" t="s">
        <v>42</v>
      </c>
      <c r="J170" s="5" t="s">
        <v>44</v>
      </c>
      <c r="K170" s="2"/>
    </row>
    <row r="171" spans="1:11" ht="12.75">
      <c r="A171" s="2"/>
      <c r="B171" s="6" t="s">
        <v>26</v>
      </c>
      <c r="C171" s="4">
        <v>10</v>
      </c>
      <c r="D171" s="31">
        <v>15814</v>
      </c>
      <c r="E171" s="5">
        <f t="shared" si="23"/>
        <v>15814</v>
      </c>
      <c r="F171" s="3"/>
      <c r="G171" s="5">
        <f t="shared" si="21"/>
        <v>15814</v>
      </c>
      <c r="H171" s="5">
        <f t="shared" si="22"/>
        <v>15814</v>
      </c>
      <c r="I171" s="5" t="s">
        <v>42</v>
      </c>
      <c r="J171" s="5" t="s">
        <v>44</v>
      </c>
      <c r="K171" s="2"/>
    </row>
    <row r="172" spans="1:11" ht="12.75">
      <c r="A172" s="2"/>
      <c r="B172" s="6" t="s">
        <v>35</v>
      </c>
      <c r="C172" s="4">
        <v>10</v>
      </c>
      <c r="D172" s="31">
        <v>2943</v>
      </c>
      <c r="E172" s="5">
        <f t="shared" si="23"/>
        <v>2943</v>
      </c>
      <c r="F172" s="3"/>
      <c r="G172" s="5">
        <f t="shared" si="21"/>
        <v>2943</v>
      </c>
      <c r="H172" s="5">
        <f t="shared" si="22"/>
        <v>2943</v>
      </c>
      <c r="I172" s="5" t="s">
        <v>42</v>
      </c>
      <c r="J172" s="5" t="s">
        <v>44</v>
      </c>
      <c r="K172" s="2"/>
    </row>
    <row r="173" spans="1:11" ht="12.75">
      <c r="A173" s="2"/>
      <c r="B173" s="6" t="s">
        <v>13</v>
      </c>
      <c r="C173" s="4">
        <v>26</v>
      </c>
      <c r="D173" s="31">
        <v>8666</v>
      </c>
      <c r="E173" s="5">
        <f t="shared" si="23"/>
        <v>8666</v>
      </c>
      <c r="F173" s="3"/>
      <c r="G173" s="5">
        <f t="shared" si="21"/>
        <v>8666</v>
      </c>
      <c r="H173" s="5">
        <f t="shared" si="22"/>
        <v>8666</v>
      </c>
      <c r="I173" s="5" t="s">
        <v>42</v>
      </c>
      <c r="J173" s="5" t="s">
        <v>44</v>
      </c>
      <c r="K173" s="2"/>
    </row>
    <row r="174" spans="1:11" ht="12.75">
      <c r="A174" s="2"/>
      <c r="B174" s="6" t="s">
        <v>38</v>
      </c>
      <c r="C174" s="4">
        <v>3</v>
      </c>
      <c r="D174" s="31">
        <v>1997</v>
      </c>
      <c r="E174" s="5">
        <f t="shared" si="23"/>
        <v>1997</v>
      </c>
      <c r="F174" s="3"/>
      <c r="G174" s="5">
        <f t="shared" si="21"/>
        <v>1997</v>
      </c>
      <c r="H174" s="5">
        <f t="shared" si="22"/>
        <v>1997</v>
      </c>
      <c r="I174" s="5" t="s">
        <v>42</v>
      </c>
      <c r="J174" s="5" t="s">
        <v>44</v>
      </c>
      <c r="K174" s="2"/>
    </row>
    <row r="175" spans="1:11" ht="12.75">
      <c r="A175" s="2"/>
      <c r="B175" s="6" t="s">
        <v>49</v>
      </c>
      <c r="C175" s="4">
        <v>69</v>
      </c>
      <c r="D175" s="31">
        <v>21254</v>
      </c>
      <c r="E175" s="5">
        <f t="shared" si="23"/>
        <v>21254</v>
      </c>
      <c r="F175" s="3"/>
      <c r="G175" s="5">
        <f t="shared" si="21"/>
        <v>21254</v>
      </c>
      <c r="H175" s="5">
        <f t="shared" si="22"/>
        <v>21254</v>
      </c>
      <c r="I175" s="5" t="s">
        <v>42</v>
      </c>
      <c r="J175" s="5" t="s">
        <v>44</v>
      </c>
      <c r="K175" s="2"/>
    </row>
    <row r="176" spans="1:11" ht="12.75">
      <c r="A176" s="2"/>
      <c r="B176" s="6" t="s">
        <v>34</v>
      </c>
      <c r="C176" s="4">
        <v>6</v>
      </c>
      <c r="D176" s="31">
        <v>959</v>
      </c>
      <c r="E176" s="5">
        <f t="shared" si="23"/>
        <v>959</v>
      </c>
      <c r="F176" s="3"/>
      <c r="G176" s="5">
        <f t="shared" si="21"/>
        <v>959</v>
      </c>
      <c r="H176" s="5">
        <f t="shared" si="22"/>
        <v>959</v>
      </c>
      <c r="I176" s="5" t="s">
        <v>42</v>
      </c>
      <c r="J176" s="5" t="s">
        <v>44</v>
      </c>
      <c r="K176" s="2"/>
    </row>
    <row r="177" spans="1:11" ht="12.75">
      <c r="A177" s="2"/>
      <c r="B177" s="6" t="s">
        <v>226</v>
      </c>
      <c r="C177" s="4">
        <v>34.3</v>
      </c>
      <c r="D177" s="31">
        <v>7821</v>
      </c>
      <c r="E177" s="5">
        <f t="shared" si="23"/>
        <v>7821</v>
      </c>
      <c r="F177" s="3"/>
      <c r="G177" s="5">
        <f t="shared" si="21"/>
        <v>7821</v>
      </c>
      <c r="H177" s="5">
        <f t="shared" si="22"/>
        <v>7821</v>
      </c>
      <c r="I177" s="5" t="s">
        <v>42</v>
      </c>
      <c r="J177" s="5" t="s">
        <v>44</v>
      </c>
      <c r="K177" s="2"/>
    </row>
    <row r="178" spans="1:11" ht="12.75">
      <c r="A178" s="2"/>
      <c r="B178" s="6" t="s">
        <v>123</v>
      </c>
      <c r="C178" s="4">
        <v>26</v>
      </c>
      <c r="D178" s="31">
        <v>7679</v>
      </c>
      <c r="E178" s="5">
        <f t="shared" si="23"/>
        <v>7679</v>
      </c>
      <c r="F178" s="3"/>
      <c r="G178" s="5">
        <f t="shared" si="21"/>
        <v>7679</v>
      </c>
      <c r="H178" s="5">
        <f t="shared" si="22"/>
        <v>7679</v>
      </c>
      <c r="I178" s="5" t="s">
        <v>42</v>
      </c>
      <c r="J178" s="5" t="s">
        <v>44</v>
      </c>
      <c r="K178" s="2"/>
    </row>
    <row r="179" spans="1:11" ht="12.75">
      <c r="A179" s="2"/>
      <c r="B179" s="6"/>
      <c r="C179" s="4"/>
      <c r="D179" s="29"/>
      <c r="E179" s="5"/>
      <c r="F179" s="3"/>
      <c r="G179" s="5"/>
      <c r="H179" s="5"/>
      <c r="I179" s="5"/>
      <c r="J179" s="5"/>
      <c r="K179" s="2"/>
    </row>
    <row r="180" spans="1:11" ht="15.75">
      <c r="A180" s="2">
        <v>111</v>
      </c>
      <c r="B180" s="9" t="s">
        <v>67</v>
      </c>
      <c r="C180" s="4"/>
      <c r="D180" s="12">
        <f>D181+D182+D183+D184+D185+D186+D187+D188+D189+D190+D191+D192+D193+D194+D195+D196+D197+D198+D199+D200+D201+D202+D203+D204+D205+D206+D207+D208+D209+D210+D211+D212+D213+D214+D215+D216</f>
        <v>1201080</v>
      </c>
      <c r="E180" s="12">
        <f>E181+E182+E183+E184+E185+E186+E187+E188+E189+E190+E191+E192+E193+E194+E195+E196+E197+E198+E199+E200+E201+E202+E203+E204+E205+E206+E207+E208+E209+E210+E211+E212+E213+E214+E215+E216</f>
        <v>1201080</v>
      </c>
      <c r="F180" s="13"/>
      <c r="G180" s="12">
        <f>G181+G182+G183+G184+G185+G186+G187+G188+G189+G190+G191+G192+G193+G194+G195+G196+G197+G198+G199+G200+G201+G202+G203+G204+G205+G206+G207+G208+G209+G210+G211+G212+G213+G214+G215+G216</f>
        <v>1201080</v>
      </c>
      <c r="H180" s="12">
        <f>H181+H182+H183+H184+H185+H186+H187+H188+H189+H190+H191+H192+H193+H194+H195+H196+H197+H198+H199+H200+H201+H202+H203+H204+H205+H206+H207+H208+H209+H210+H211+H212+H213+H214+H215+H216</f>
        <v>1201080</v>
      </c>
      <c r="I180" s="5"/>
      <c r="J180" s="5"/>
      <c r="K180" s="2"/>
    </row>
    <row r="181" spans="1:11" ht="12.75">
      <c r="A181" s="2"/>
      <c r="B181" s="18" t="s">
        <v>215</v>
      </c>
      <c r="C181" s="4" t="s">
        <v>216</v>
      </c>
      <c r="D181" s="14">
        <v>31426</v>
      </c>
      <c r="E181" s="14">
        <f>D181</f>
        <v>31426</v>
      </c>
      <c r="F181" s="19"/>
      <c r="G181" s="14">
        <f>D181</f>
        <v>31426</v>
      </c>
      <c r="H181" s="14">
        <f>E181</f>
        <v>31426</v>
      </c>
      <c r="I181" s="5" t="s">
        <v>42</v>
      </c>
      <c r="J181" s="5" t="s">
        <v>44</v>
      </c>
      <c r="K181" s="2"/>
    </row>
    <row r="182" spans="1:11" ht="12.75">
      <c r="A182" s="2"/>
      <c r="B182" s="18" t="s">
        <v>108</v>
      </c>
      <c r="C182" s="4" t="s">
        <v>109</v>
      </c>
      <c r="D182" s="14">
        <v>102594</v>
      </c>
      <c r="E182" s="14">
        <f aca="true" t="shared" si="24" ref="E182:E216">D182</f>
        <v>102594</v>
      </c>
      <c r="F182" s="19"/>
      <c r="G182" s="14">
        <f aca="true" t="shared" si="25" ref="G182:G216">D182</f>
        <v>102594</v>
      </c>
      <c r="H182" s="14">
        <f aca="true" t="shared" si="26" ref="H182:H216">E182</f>
        <v>102594</v>
      </c>
      <c r="I182" s="5" t="s">
        <v>42</v>
      </c>
      <c r="J182" s="5" t="s">
        <v>44</v>
      </c>
      <c r="K182" s="2"/>
    </row>
    <row r="183" spans="1:11" ht="12.75">
      <c r="A183" s="2"/>
      <c r="B183" s="18" t="s">
        <v>110</v>
      </c>
      <c r="C183" s="4" t="s">
        <v>111</v>
      </c>
      <c r="D183" s="14">
        <v>49066</v>
      </c>
      <c r="E183" s="14">
        <f t="shared" si="24"/>
        <v>49066</v>
      </c>
      <c r="F183" s="19"/>
      <c r="G183" s="14">
        <f t="shared" si="25"/>
        <v>49066</v>
      </c>
      <c r="H183" s="14">
        <f t="shared" si="26"/>
        <v>49066</v>
      </c>
      <c r="I183" s="5" t="s">
        <v>42</v>
      </c>
      <c r="J183" s="5" t="s">
        <v>44</v>
      </c>
      <c r="K183" s="2"/>
    </row>
    <row r="184" spans="1:11" ht="12.75">
      <c r="A184" s="2"/>
      <c r="B184" s="18" t="s">
        <v>112</v>
      </c>
      <c r="C184" s="4" t="s">
        <v>109</v>
      </c>
      <c r="D184" s="14">
        <v>30298</v>
      </c>
      <c r="E184" s="14">
        <f t="shared" si="24"/>
        <v>30298</v>
      </c>
      <c r="F184" s="19"/>
      <c r="G184" s="14">
        <f t="shared" si="25"/>
        <v>30298</v>
      </c>
      <c r="H184" s="14">
        <f t="shared" si="26"/>
        <v>30298</v>
      </c>
      <c r="I184" s="5" t="s">
        <v>42</v>
      </c>
      <c r="J184" s="5" t="s">
        <v>44</v>
      </c>
      <c r="K184" s="2"/>
    </row>
    <row r="185" spans="1:11" ht="12.75">
      <c r="A185" s="2"/>
      <c r="B185" s="18" t="s">
        <v>218</v>
      </c>
      <c r="C185" s="4" t="s">
        <v>109</v>
      </c>
      <c r="D185" s="14">
        <v>23919</v>
      </c>
      <c r="E185" s="14">
        <f t="shared" si="24"/>
        <v>23919</v>
      </c>
      <c r="F185" s="19"/>
      <c r="G185" s="14">
        <f>D185</f>
        <v>23919</v>
      </c>
      <c r="H185" s="14">
        <f>E185</f>
        <v>23919</v>
      </c>
      <c r="I185" s="5" t="s">
        <v>42</v>
      </c>
      <c r="J185" s="5" t="s">
        <v>44</v>
      </c>
      <c r="K185" s="2"/>
    </row>
    <row r="186" spans="1:11" ht="12.75">
      <c r="A186" s="2"/>
      <c r="B186" s="18" t="s">
        <v>113</v>
      </c>
      <c r="C186" s="4" t="s">
        <v>109</v>
      </c>
      <c r="D186" s="14">
        <v>23919</v>
      </c>
      <c r="E186" s="14">
        <f t="shared" si="24"/>
        <v>23919</v>
      </c>
      <c r="F186" s="19"/>
      <c r="G186" s="14">
        <f t="shared" si="25"/>
        <v>23919</v>
      </c>
      <c r="H186" s="14">
        <f t="shared" si="26"/>
        <v>23919</v>
      </c>
      <c r="I186" s="5" t="s">
        <v>42</v>
      </c>
      <c r="J186" s="5" t="s">
        <v>44</v>
      </c>
      <c r="K186" s="2"/>
    </row>
    <row r="187" spans="1:11" ht="12.75">
      <c r="A187" s="2"/>
      <c r="B187" s="18" t="s">
        <v>217</v>
      </c>
      <c r="C187" s="4" t="s">
        <v>109</v>
      </c>
      <c r="D187" s="14">
        <v>23919</v>
      </c>
      <c r="E187" s="14">
        <f t="shared" si="24"/>
        <v>23919</v>
      </c>
      <c r="F187" s="19"/>
      <c r="G187" s="14">
        <f>D187</f>
        <v>23919</v>
      </c>
      <c r="H187" s="14">
        <f>E187</f>
        <v>23919</v>
      </c>
      <c r="I187" s="5" t="s">
        <v>42</v>
      </c>
      <c r="J187" s="5" t="s">
        <v>44</v>
      </c>
      <c r="K187" s="2"/>
    </row>
    <row r="188" spans="1:11" ht="12.75">
      <c r="A188" s="2"/>
      <c r="B188" s="18" t="s">
        <v>114</v>
      </c>
      <c r="C188" s="4" t="s">
        <v>109</v>
      </c>
      <c r="D188" s="14">
        <v>23919</v>
      </c>
      <c r="E188" s="14">
        <f t="shared" si="24"/>
        <v>23919</v>
      </c>
      <c r="F188" s="19"/>
      <c r="G188" s="14">
        <f t="shared" si="25"/>
        <v>23919</v>
      </c>
      <c r="H188" s="14">
        <f t="shared" si="26"/>
        <v>23919</v>
      </c>
      <c r="I188" s="5" t="s">
        <v>42</v>
      </c>
      <c r="J188" s="5" t="s">
        <v>44</v>
      </c>
      <c r="K188" s="2"/>
    </row>
    <row r="189" spans="1:11" ht="12.75">
      <c r="A189" s="2"/>
      <c r="B189" s="18" t="s">
        <v>116</v>
      </c>
      <c r="C189" s="4" t="s">
        <v>115</v>
      </c>
      <c r="D189" s="14">
        <v>30341</v>
      </c>
      <c r="E189" s="14">
        <f t="shared" si="24"/>
        <v>30341</v>
      </c>
      <c r="F189" s="19"/>
      <c r="G189" s="14">
        <f t="shared" si="25"/>
        <v>30341</v>
      </c>
      <c r="H189" s="14">
        <f t="shared" si="26"/>
        <v>30341</v>
      </c>
      <c r="I189" s="5" t="s">
        <v>42</v>
      </c>
      <c r="J189" s="5" t="s">
        <v>44</v>
      </c>
      <c r="K189" s="2"/>
    </row>
    <row r="190" spans="1:11" ht="12.75">
      <c r="A190" s="2"/>
      <c r="B190" s="18" t="s">
        <v>117</v>
      </c>
      <c r="C190" s="4" t="s">
        <v>109</v>
      </c>
      <c r="D190" s="14">
        <v>7269</v>
      </c>
      <c r="E190" s="14">
        <f t="shared" si="24"/>
        <v>7269</v>
      </c>
      <c r="F190" s="19"/>
      <c r="G190" s="14">
        <f t="shared" si="25"/>
        <v>7269</v>
      </c>
      <c r="H190" s="14">
        <f t="shared" si="26"/>
        <v>7269</v>
      </c>
      <c r="I190" s="5" t="s">
        <v>42</v>
      </c>
      <c r="J190" s="5" t="s">
        <v>44</v>
      </c>
      <c r="K190" s="2"/>
    </row>
    <row r="191" spans="1:11" ht="12.75">
      <c r="A191" s="2"/>
      <c r="B191" s="18" t="s">
        <v>118</v>
      </c>
      <c r="C191" s="4" t="s">
        <v>109</v>
      </c>
      <c r="D191" s="14">
        <v>41633</v>
      </c>
      <c r="E191" s="14">
        <f t="shared" si="24"/>
        <v>41633</v>
      </c>
      <c r="F191" s="19"/>
      <c r="G191" s="14">
        <f t="shared" si="25"/>
        <v>41633</v>
      </c>
      <c r="H191" s="14">
        <f t="shared" si="26"/>
        <v>41633</v>
      </c>
      <c r="I191" s="5" t="s">
        <v>42</v>
      </c>
      <c r="J191" s="5" t="s">
        <v>44</v>
      </c>
      <c r="K191" s="2"/>
    </row>
    <row r="192" spans="1:11" ht="12.75">
      <c r="A192" s="2"/>
      <c r="B192" s="18" t="s">
        <v>119</v>
      </c>
      <c r="C192" s="4" t="s">
        <v>115</v>
      </c>
      <c r="D192" s="14">
        <v>15362</v>
      </c>
      <c r="E192" s="14">
        <f t="shared" si="24"/>
        <v>15362</v>
      </c>
      <c r="F192" s="19"/>
      <c r="G192" s="14">
        <f t="shared" si="25"/>
        <v>15362</v>
      </c>
      <c r="H192" s="14">
        <f t="shared" si="26"/>
        <v>15362</v>
      </c>
      <c r="I192" s="5" t="s">
        <v>42</v>
      </c>
      <c r="J192" s="5" t="s">
        <v>44</v>
      </c>
      <c r="K192" s="2"/>
    </row>
    <row r="193" spans="1:11" ht="12.75">
      <c r="A193" s="2"/>
      <c r="B193" s="18" t="s">
        <v>120</v>
      </c>
      <c r="C193" s="4" t="s">
        <v>121</v>
      </c>
      <c r="D193" s="14">
        <v>13312</v>
      </c>
      <c r="E193" s="14">
        <f t="shared" si="24"/>
        <v>13312</v>
      </c>
      <c r="F193" s="19"/>
      <c r="G193" s="14">
        <f t="shared" si="25"/>
        <v>13312</v>
      </c>
      <c r="H193" s="14">
        <f t="shared" si="26"/>
        <v>13312</v>
      </c>
      <c r="I193" s="5" t="s">
        <v>42</v>
      </c>
      <c r="J193" s="5" t="s">
        <v>44</v>
      </c>
      <c r="K193" s="2"/>
    </row>
    <row r="194" spans="1:11" ht="12.75">
      <c r="A194" s="2"/>
      <c r="B194" s="18" t="s">
        <v>13</v>
      </c>
      <c r="C194" s="4"/>
      <c r="D194" s="14">
        <v>2565</v>
      </c>
      <c r="E194" s="14">
        <f t="shared" si="24"/>
        <v>2565</v>
      </c>
      <c r="F194" s="19"/>
      <c r="G194" s="14">
        <f t="shared" si="25"/>
        <v>2565</v>
      </c>
      <c r="H194" s="14">
        <f t="shared" si="26"/>
        <v>2565</v>
      </c>
      <c r="I194" s="5" t="s">
        <v>42</v>
      </c>
      <c r="J194" s="5" t="s">
        <v>44</v>
      </c>
      <c r="K194" s="2"/>
    </row>
    <row r="195" spans="1:11" ht="12.75">
      <c r="A195" s="2"/>
      <c r="B195" s="18" t="s">
        <v>122</v>
      </c>
      <c r="C195" s="4"/>
      <c r="D195" s="14">
        <v>315</v>
      </c>
      <c r="E195" s="14">
        <f t="shared" si="24"/>
        <v>315</v>
      </c>
      <c r="F195" s="19"/>
      <c r="G195" s="14">
        <f t="shared" si="25"/>
        <v>315</v>
      </c>
      <c r="H195" s="14">
        <f t="shared" si="26"/>
        <v>315</v>
      </c>
      <c r="I195" s="5" t="s">
        <v>42</v>
      </c>
      <c r="J195" s="5" t="s">
        <v>44</v>
      </c>
      <c r="K195" s="2"/>
    </row>
    <row r="196" spans="1:11" ht="12.75">
      <c r="A196" s="2"/>
      <c r="B196" s="18" t="s">
        <v>27</v>
      </c>
      <c r="C196" s="4"/>
      <c r="D196" s="14">
        <v>2544</v>
      </c>
      <c r="E196" s="14">
        <f t="shared" si="24"/>
        <v>2544</v>
      </c>
      <c r="F196" s="19"/>
      <c r="G196" s="14">
        <f t="shared" si="25"/>
        <v>2544</v>
      </c>
      <c r="H196" s="14">
        <f t="shared" si="26"/>
        <v>2544</v>
      </c>
      <c r="I196" s="5" t="s">
        <v>42</v>
      </c>
      <c r="J196" s="5" t="s">
        <v>44</v>
      </c>
      <c r="K196" s="2"/>
    </row>
    <row r="197" spans="1:11" ht="12.75">
      <c r="A197" s="2"/>
      <c r="B197" s="18" t="s">
        <v>33</v>
      </c>
      <c r="C197" s="4"/>
      <c r="D197" s="14">
        <v>2887</v>
      </c>
      <c r="E197" s="14">
        <f t="shared" si="24"/>
        <v>2887</v>
      </c>
      <c r="F197" s="19"/>
      <c r="G197" s="14">
        <f t="shared" si="25"/>
        <v>2887</v>
      </c>
      <c r="H197" s="14">
        <f t="shared" si="26"/>
        <v>2887</v>
      </c>
      <c r="I197" s="5" t="s">
        <v>42</v>
      </c>
      <c r="J197" s="5" t="s">
        <v>44</v>
      </c>
      <c r="K197" s="2"/>
    </row>
    <row r="198" spans="1:11" ht="12.75">
      <c r="A198" s="2"/>
      <c r="B198" s="18" t="s">
        <v>123</v>
      </c>
      <c r="C198" s="4"/>
      <c r="D198" s="14">
        <v>1986</v>
      </c>
      <c r="E198" s="14">
        <f t="shared" si="24"/>
        <v>1986</v>
      </c>
      <c r="F198" s="19"/>
      <c r="G198" s="14">
        <f t="shared" si="25"/>
        <v>1986</v>
      </c>
      <c r="H198" s="14">
        <f t="shared" si="26"/>
        <v>1986</v>
      </c>
      <c r="I198" s="5" t="s">
        <v>42</v>
      </c>
      <c r="J198" s="5" t="s">
        <v>44</v>
      </c>
      <c r="K198" s="2"/>
    </row>
    <row r="199" spans="1:11" ht="12.75">
      <c r="A199" s="2"/>
      <c r="B199" s="18" t="s">
        <v>124</v>
      </c>
      <c r="C199" s="4"/>
      <c r="D199" s="14">
        <v>678</v>
      </c>
      <c r="E199" s="14">
        <f t="shared" si="24"/>
        <v>678</v>
      </c>
      <c r="F199" s="19"/>
      <c r="G199" s="14">
        <f t="shared" si="25"/>
        <v>678</v>
      </c>
      <c r="H199" s="14">
        <f t="shared" si="26"/>
        <v>678</v>
      </c>
      <c r="I199" s="5" t="s">
        <v>42</v>
      </c>
      <c r="J199" s="5" t="s">
        <v>44</v>
      </c>
      <c r="K199" s="2"/>
    </row>
    <row r="200" spans="1:11" ht="12.75">
      <c r="A200" s="2"/>
      <c r="B200" s="18" t="s">
        <v>131</v>
      </c>
      <c r="C200" s="4"/>
      <c r="D200" s="14">
        <v>408</v>
      </c>
      <c r="E200" s="14">
        <f t="shared" si="24"/>
        <v>408</v>
      </c>
      <c r="F200" s="19"/>
      <c r="G200" s="14">
        <f t="shared" si="25"/>
        <v>408</v>
      </c>
      <c r="H200" s="14">
        <f t="shared" si="26"/>
        <v>408</v>
      </c>
      <c r="I200" s="5" t="s">
        <v>42</v>
      </c>
      <c r="J200" s="5" t="s">
        <v>44</v>
      </c>
      <c r="K200" s="2"/>
    </row>
    <row r="201" spans="1:11" ht="12.75">
      <c r="A201" s="2"/>
      <c r="B201" s="18" t="s">
        <v>125</v>
      </c>
      <c r="C201" s="4"/>
      <c r="D201" s="14">
        <v>20662</v>
      </c>
      <c r="E201" s="14">
        <f t="shared" si="24"/>
        <v>20662</v>
      </c>
      <c r="F201" s="19"/>
      <c r="G201" s="14">
        <f t="shared" si="25"/>
        <v>20662</v>
      </c>
      <c r="H201" s="14">
        <f t="shared" si="26"/>
        <v>20662</v>
      </c>
      <c r="I201" s="5" t="s">
        <v>42</v>
      </c>
      <c r="J201" s="5" t="s">
        <v>44</v>
      </c>
      <c r="K201" s="2"/>
    </row>
    <row r="202" spans="1:11" ht="12.75">
      <c r="A202" s="2"/>
      <c r="B202" s="18" t="s">
        <v>132</v>
      </c>
      <c r="C202" s="4"/>
      <c r="D202" s="14">
        <v>1058</v>
      </c>
      <c r="E202" s="14">
        <f t="shared" si="24"/>
        <v>1058</v>
      </c>
      <c r="F202" s="19"/>
      <c r="G202" s="14">
        <f t="shared" si="25"/>
        <v>1058</v>
      </c>
      <c r="H202" s="14">
        <f t="shared" si="26"/>
        <v>1058</v>
      </c>
      <c r="I202" s="5" t="s">
        <v>42</v>
      </c>
      <c r="J202" s="5" t="s">
        <v>44</v>
      </c>
      <c r="K202" s="2"/>
    </row>
    <row r="203" spans="1:11" ht="12.75">
      <c r="A203" s="2"/>
      <c r="B203" s="18" t="s">
        <v>126</v>
      </c>
      <c r="C203" s="4"/>
      <c r="D203" s="14">
        <v>613</v>
      </c>
      <c r="E203" s="14">
        <f t="shared" si="24"/>
        <v>613</v>
      </c>
      <c r="F203" s="19"/>
      <c r="G203" s="14">
        <f t="shared" si="25"/>
        <v>613</v>
      </c>
      <c r="H203" s="14">
        <f t="shared" si="26"/>
        <v>613</v>
      </c>
      <c r="I203" s="5" t="s">
        <v>42</v>
      </c>
      <c r="J203" s="5" t="s">
        <v>44</v>
      </c>
      <c r="K203" s="2"/>
    </row>
    <row r="204" spans="1:11" ht="12.75">
      <c r="A204" s="2"/>
      <c r="B204" s="18" t="s">
        <v>127</v>
      </c>
      <c r="C204" s="4"/>
      <c r="D204" s="14">
        <v>682</v>
      </c>
      <c r="E204" s="14">
        <f t="shared" si="24"/>
        <v>682</v>
      </c>
      <c r="F204" s="19"/>
      <c r="G204" s="14">
        <f t="shared" si="25"/>
        <v>682</v>
      </c>
      <c r="H204" s="14">
        <f t="shared" si="26"/>
        <v>682</v>
      </c>
      <c r="I204" s="5" t="s">
        <v>42</v>
      </c>
      <c r="J204" s="5" t="s">
        <v>44</v>
      </c>
      <c r="K204" s="2"/>
    </row>
    <row r="205" spans="1:11" ht="12.75">
      <c r="A205" s="2"/>
      <c r="B205" s="18" t="s">
        <v>128</v>
      </c>
      <c r="C205" s="4"/>
      <c r="D205" s="14">
        <v>940</v>
      </c>
      <c r="E205" s="14">
        <f t="shared" si="24"/>
        <v>940</v>
      </c>
      <c r="F205" s="19"/>
      <c r="G205" s="14">
        <f t="shared" si="25"/>
        <v>940</v>
      </c>
      <c r="H205" s="14">
        <f t="shared" si="26"/>
        <v>940</v>
      </c>
      <c r="I205" s="5" t="s">
        <v>42</v>
      </c>
      <c r="J205" s="5" t="s">
        <v>44</v>
      </c>
      <c r="K205" s="2"/>
    </row>
    <row r="206" spans="1:11" ht="12.75">
      <c r="A206" s="2"/>
      <c r="B206" s="18" t="s">
        <v>133</v>
      </c>
      <c r="C206" s="4"/>
      <c r="D206" s="14">
        <v>637</v>
      </c>
      <c r="E206" s="14">
        <f t="shared" si="24"/>
        <v>637</v>
      </c>
      <c r="F206" s="19"/>
      <c r="G206" s="14">
        <f t="shared" si="25"/>
        <v>637</v>
      </c>
      <c r="H206" s="14">
        <f t="shared" si="26"/>
        <v>637</v>
      </c>
      <c r="I206" s="5" t="s">
        <v>42</v>
      </c>
      <c r="J206" s="5" t="s">
        <v>44</v>
      </c>
      <c r="K206" s="2"/>
    </row>
    <row r="207" spans="1:11" ht="12.75">
      <c r="A207" s="2"/>
      <c r="B207" s="18" t="s">
        <v>18</v>
      </c>
      <c r="C207" s="4"/>
      <c r="D207" s="14">
        <v>2623</v>
      </c>
      <c r="E207" s="14">
        <f t="shared" si="24"/>
        <v>2623</v>
      </c>
      <c r="F207" s="19"/>
      <c r="G207" s="14">
        <f t="shared" si="25"/>
        <v>2623</v>
      </c>
      <c r="H207" s="14">
        <f t="shared" si="26"/>
        <v>2623</v>
      </c>
      <c r="I207" s="5" t="s">
        <v>42</v>
      </c>
      <c r="J207" s="5" t="s">
        <v>44</v>
      </c>
      <c r="K207" s="2"/>
    </row>
    <row r="208" spans="1:11" ht="12.75">
      <c r="A208" s="2"/>
      <c r="B208" s="18" t="s">
        <v>32</v>
      </c>
      <c r="C208" s="4"/>
      <c r="D208" s="14">
        <v>6460</v>
      </c>
      <c r="E208" s="14">
        <f t="shared" si="24"/>
        <v>6460</v>
      </c>
      <c r="F208" s="19"/>
      <c r="G208" s="14">
        <f t="shared" si="25"/>
        <v>6460</v>
      </c>
      <c r="H208" s="14">
        <f t="shared" si="26"/>
        <v>6460</v>
      </c>
      <c r="I208" s="5" t="s">
        <v>42</v>
      </c>
      <c r="J208" s="5" t="s">
        <v>44</v>
      </c>
      <c r="K208" s="2"/>
    </row>
    <row r="209" spans="1:11" ht="12.75">
      <c r="A209" s="2"/>
      <c r="B209" s="18" t="s">
        <v>20</v>
      </c>
      <c r="C209" s="4"/>
      <c r="D209" s="14">
        <v>2569</v>
      </c>
      <c r="E209" s="14">
        <f t="shared" si="24"/>
        <v>2569</v>
      </c>
      <c r="F209" s="19"/>
      <c r="G209" s="14">
        <f t="shared" si="25"/>
        <v>2569</v>
      </c>
      <c r="H209" s="14">
        <f t="shared" si="26"/>
        <v>2569</v>
      </c>
      <c r="I209" s="5" t="s">
        <v>42</v>
      </c>
      <c r="J209" s="5" t="s">
        <v>44</v>
      </c>
      <c r="K209" s="2"/>
    </row>
    <row r="210" spans="1:11" ht="12.75">
      <c r="A210" s="2"/>
      <c r="B210" s="18" t="s">
        <v>134</v>
      </c>
      <c r="C210" s="4"/>
      <c r="D210" s="14">
        <v>41094</v>
      </c>
      <c r="E210" s="14">
        <f t="shared" si="24"/>
        <v>41094</v>
      </c>
      <c r="F210" s="19"/>
      <c r="G210" s="14">
        <f t="shared" si="25"/>
        <v>41094</v>
      </c>
      <c r="H210" s="14">
        <f t="shared" si="26"/>
        <v>41094</v>
      </c>
      <c r="I210" s="5" t="s">
        <v>42</v>
      </c>
      <c r="J210" s="5" t="s">
        <v>44</v>
      </c>
      <c r="K210" s="2"/>
    </row>
    <row r="211" spans="1:11" ht="12.75">
      <c r="A211" s="2"/>
      <c r="B211" s="18" t="s">
        <v>129</v>
      </c>
      <c r="C211" s="4"/>
      <c r="D211" s="14">
        <v>60810</v>
      </c>
      <c r="E211" s="14">
        <f t="shared" si="24"/>
        <v>60810</v>
      </c>
      <c r="F211" s="19"/>
      <c r="G211" s="14">
        <f t="shared" si="25"/>
        <v>60810</v>
      </c>
      <c r="H211" s="14">
        <f t="shared" si="26"/>
        <v>60810</v>
      </c>
      <c r="I211" s="5" t="s">
        <v>42</v>
      </c>
      <c r="J211" s="5" t="s">
        <v>44</v>
      </c>
      <c r="K211" s="2"/>
    </row>
    <row r="212" spans="1:11" ht="12.75">
      <c r="A212" s="2"/>
      <c r="B212" s="18" t="s">
        <v>161</v>
      </c>
      <c r="C212" s="4"/>
      <c r="D212" s="14">
        <v>120315</v>
      </c>
      <c r="E212" s="14">
        <f t="shared" si="24"/>
        <v>120315</v>
      </c>
      <c r="F212" s="19"/>
      <c r="G212" s="14">
        <f t="shared" si="25"/>
        <v>120315</v>
      </c>
      <c r="H212" s="14">
        <f t="shared" si="26"/>
        <v>120315</v>
      </c>
      <c r="I212" s="5" t="s">
        <v>42</v>
      </c>
      <c r="J212" s="5" t="s">
        <v>44</v>
      </c>
      <c r="K212" s="2"/>
    </row>
    <row r="213" spans="1:11" ht="12.75">
      <c r="A213" s="2"/>
      <c r="B213" s="18" t="s">
        <v>130</v>
      </c>
      <c r="C213" s="4"/>
      <c r="D213" s="14">
        <v>13801</v>
      </c>
      <c r="E213" s="14">
        <f t="shared" si="24"/>
        <v>13801</v>
      </c>
      <c r="F213" s="19"/>
      <c r="G213" s="14">
        <f t="shared" si="25"/>
        <v>13801</v>
      </c>
      <c r="H213" s="14">
        <f t="shared" si="26"/>
        <v>13801</v>
      </c>
      <c r="I213" s="5" t="s">
        <v>42</v>
      </c>
      <c r="J213" s="5" t="s">
        <v>44</v>
      </c>
      <c r="K213" s="2"/>
    </row>
    <row r="214" spans="1:11" ht="12.75">
      <c r="A214" s="2"/>
      <c r="B214" s="18" t="s">
        <v>135</v>
      </c>
      <c r="C214" s="4"/>
      <c r="D214" s="14">
        <v>420</v>
      </c>
      <c r="E214" s="14">
        <f t="shared" si="24"/>
        <v>420</v>
      </c>
      <c r="F214" s="19"/>
      <c r="G214" s="14">
        <f t="shared" si="25"/>
        <v>420</v>
      </c>
      <c r="H214" s="14">
        <f t="shared" si="26"/>
        <v>420</v>
      </c>
      <c r="I214" s="5" t="s">
        <v>42</v>
      </c>
      <c r="J214" s="5" t="s">
        <v>44</v>
      </c>
      <c r="K214" s="2"/>
    </row>
    <row r="215" spans="1:11" ht="12.75">
      <c r="A215" s="2"/>
      <c r="B215" s="18" t="s">
        <v>136</v>
      </c>
      <c r="C215" s="4"/>
      <c r="D215" s="14">
        <v>743</v>
      </c>
      <c r="E215" s="14">
        <f t="shared" si="24"/>
        <v>743</v>
      </c>
      <c r="F215" s="19"/>
      <c r="G215" s="14">
        <f t="shared" si="25"/>
        <v>743</v>
      </c>
      <c r="H215" s="14">
        <f t="shared" si="26"/>
        <v>743</v>
      </c>
      <c r="I215" s="5" t="s">
        <v>42</v>
      </c>
      <c r="J215" s="5" t="s">
        <v>44</v>
      </c>
      <c r="K215" s="2"/>
    </row>
    <row r="216" spans="1:11" ht="12.75">
      <c r="A216" s="2"/>
      <c r="B216" s="18" t="s">
        <v>162</v>
      </c>
      <c r="C216" s="4"/>
      <c r="D216" s="14">
        <v>499293</v>
      </c>
      <c r="E216" s="14">
        <f t="shared" si="24"/>
        <v>499293</v>
      </c>
      <c r="F216" s="19"/>
      <c r="G216" s="14">
        <f t="shared" si="25"/>
        <v>499293</v>
      </c>
      <c r="H216" s="14">
        <f t="shared" si="26"/>
        <v>499293</v>
      </c>
      <c r="I216" s="5" t="s">
        <v>42</v>
      </c>
      <c r="J216" s="5" t="s">
        <v>44</v>
      </c>
      <c r="K216" s="2"/>
    </row>
    <row r="217" spans="1:11" ht="12.75">
      <c r="A217" s="2"/>
      <c r="B217" s="18"/>
      <c r="C217" s="4"/>
      <c r="D217" s="14"/>
      <c r="E217" s="14"/>
      <c r="F217" s="19"/>
      <c r="G217" s="14"/>
      <c r="H217" s="14"/>
      <c r="I217" s="5"/>
      <c r="J217" s="5"/>
      <c r="K217" s="2"/>
    </row>
    <row r="218" spans="1:11" ht="12.75">
      <c r="A218" s="2"/>
      <c r="B218" s="22" t="s">
        <v>219</v>
      </c>
      <c r="C218" s="28"/>
      <c r="D218" s="16">
        <f>D219+D220+D221+D222</f>
        <v>27949</v>
      </c>
      <c r="E218" s="16">
        <f>E219+E220+E221+E222</f>
        <v>27949</v>
      </c>
      <c r="F218" s="21"/>
      <c r="G218" s="16">
        <f>G219+G220+G221+G222</f>
        <v>27949</v>
      </c>
      <c r="H218" s="16">
        <f>H219+H220+H221+H222</f>
        <v>27949</v>
      </c>
      <c r="I218" s="16" t="s">
        <v>42</v>
      </c>
      <c r="J218" s="16" t="s">
        <v>44</v>
      </c>
      <c r="K218" s="2"/>
    </row>
    <row r="219" spans="1:11" ht="12.75">
      <c r="A219" s="2"/>
      <c r="B219" s="18" t="s">
        <v>221</v>
      </c>
      <c r="C219" s="4" t="s">
        <v>28</v>
      </c>
      <c r="D219" s="14">
        <v>9982</v>
      </c>
      <c r="E219" s="14">
        <f>D219</f>
        <v>9982</v>
      </c>
      <c r="F219" s="19"/>
      <c r="G219" s="14">
        <f aca="true" t="shared" si="27" ref="G219:H222">D219</f>
        <v>9982</v>
      </c>
      <c r="H219" s="14">
        <f t="shared" si="27"/>
        <v>9982</v>
      </c>
      <c r="I219" s="5" t="s">
        <v>42</v>
      </c>
      <c r="J219" s="5" t="s">
        <v>44</v>
      </c>
      <c r="K219" s="2"/>
    </row>
    <row r="220" spans="1:11" ht="12.75">
      <c r="A220" s="2"/>
      <c r="B220" s="18" t="s">
        <v>222</v>
      </c>
      <c r="C220" s="4" t="s">
        <v>23</v>
      </c>
      <c r="D220" s="14">
        <v>5989</v>
      </c>
      <c r="E220" s="14">
        <f>D220</f>
        <v>5989</v>
      </c>
      <c r="F220" s="19"/>
      <c r="G220" s="14">
        <f t="shared" si="27"/>
        <v>5989</v>
      </c>
      <c r="H220" s="14">
        <f t="shared" si="27"/>
        <v>5989</v>
      </c>
      <c r="I220" s="5" t="s">
        <v>42</v>
      </c>
      <c r="J220" s="5" t="s">
        <v>44</v>
      </c>
      <c r="K220" s="2"/>
    </row>
    <row r="221" spans="1:11" ht="12.75">
      <c r="A221" s="2"/>
      <c r="B221" s="18" t="s">
        <v>223</v>
      </c>
      <c r="C221" s="4" t="s">
        <v>23</v>
      </c>
      <c r="D221" s="14">
        <v>5989</v>
      </c>
      <c r="E221" s="14">
        <f>D221</f>
        <v>5989</v>
      </c>
      <c r="F221" s="19"/>
      <c r="G221" s="14">
        <f t="shared" si="27"/>
        <v>5989</v>
      </c>
      <c r="H221" s="14">
        <f t="shared" si="27"/>
        <v>5989</v>
      </c>
      <c r="I221" s="5" t="s">
        <v>42</v>
      </c>
      <c r="J221" s="5" t="s">
        <v>44</v>
      </c>
      <c r="K221" s="2"/>
    </row>
    <row r="222" spans="1:11" ht="12.75">
      <c r="A222" s="2"/>
      <c r="B222" s="18" t="s">
        <v>220</v>
      </c>
      <c r="C222" s="4" t="s">
        <v>23</v>
      </c>
      <c r="D222" s="14">
        <v>5989</v>
      </c>
      <c r="E222" s="14">
        <f>D222</f>
        <v>5989</v>
      </c>
      <c r="F222" s="19"/>
      <c r="G222" s="14">
        <f t="shared" si="27"/>
        <v>5989</v>
      </c>
      <c r="H222" s="14">
        <f t="shared" si="27"/>
        <v>5989</v>
      </c>
      <c r="I222" s="5" t="s">
        <v>42</v>
      </c>
      <c r="J222" s="5" t="s">
        <v>44</v>
      </c>
      <c r="K222" s="2"/>
    </row>
    <row r="223" spans="1:11" ht="12.75">
      <c r="A223" s="2"/>
      <c r="B223" s="18"/>
      <c r="C223" s="4"/>
      <c r="D223" s="30"/>
      <c r="E223" s="14"/>
      <c r="F223" s="19"/>
      <c r="G223" s="14"/>
      <c r="H223" s="14"/>
      <c r="I223" s="5"/>
      <c r="J223" s="5"/>
      <c r="K223" s="2"/>
    </row>
    <row r="224" spans="1:11" ht="12.75">
      <c r="A224" s="2"/>
      <c r="B224" s="7"/>
      <c r="C224" s="4"/>
      <c r="D224" s="14"/>
      <c r="E224" s="14"/>
      <c r="F224" s="19"/>
      <c r="G224" s="14"/>
      <c r="H224" s="14"/>
      <c r="I224" s="5"/>
      <c r="J224" s="5"/>
      <c r="K224" s="2"/>
    </row>
    <row r="225" spans="1:11" ht="28.5">
      <c r="A225" s="2" t="s">
        <v>163</v>
      </c>
      <c r="B225" s="24" t="s">
        <v>153</v>
      </c>
      <c r="C225" s="25"/>
      <c r="D225" s="16">
        <f>D226+D227+D228+D229+D230+D231+D232</f>
        <v>202890</v>
      </c>
      <c r="E225" s="16">
        <f>E226+E227+E228+E229+E230+E231+E232</f>
        <v>202890</v>
      </c>
      <c r="F225" s="21"/>
      <c r="G225" s="16">
        <f>G226+G227+G228+G229+G230+G231+G232</f>
        <v>202890</v>
      </c>
      <c r="H225" s="16">
        <f>H226+H227+H228+H229+H230+H231+H232</f>
        <v>202890</v>
      </c>
      <c r="I225" s="5"/>
      <c r="J225" s="5"/>
      <c r="K225" s="2"/>
    </row>
    <row r="226" spans="1:11" ht="12.75">
      <c r="A226" s="2"/>
      <c r="B226" s="18" t="s">
        <v>154</v>
      </c>
      <c r="C226" s="4" t="s">
        <v>59</v>
      </c>
      <c r="D226" s="14">
        <v>2788</v>
      </c>
      <c r="E226" s="14">
        <v>2788</v>
      </c>
      <c r="F226" s="19"/>
      <c r="G226" s="5">
        <f aca="true" t="shared" si="28" ref="G226:H228">D226</f>
        <v>2788</v>
      </c>
      <c r="H226" s="5">
        <f t="shared" si="28"/>
        <v>2788</v>
      </c>
      <c r="I226" s="5" t="s">
        <v>42</v>
      </c>
      <c r="J226" s="5" t="s">
        <v>44</v>
      </c>
      <c r="K226" s="2"/>
    </row>
    <row r="227" spans="1:11" ht="12.75">
      <c r="A227" s="2"/>
      <c r="B227" s="18" t="s">
        <v>155</v>
      </c>
      <c r="C227" s="4">
        <v>300</v>
      </c>
      <c r="D227" s="14">
        <v>54486</v>
      </c>
      <c r="E227" s="14">
        <v>54486</v>
      </c>
      <c r="F227" s="19"/>
      <c r="G227" s="5">
        <f t="shared" si="28"/>
        <v>54486</v>
      </c>
      <c r="H227" s="5">
        <f t="shared" si="28"/>
        <v>54486</v>
      </c>
      <c r="I227" s="5" t="s">
        <v>42</v>
      </c>
      <c r="J227" s="5" t="s">
        <v>44</v>
      </c>
      <c r="K227" s="2"/>
    </row>
    <row r="228" spans="1:11" ht="12.75">
      <c r="A228" s="2"/>
      <c r="B228" s="18" t="s">
        <v>235</v>
      </c>
      <c r="C228" s="4" t="s">
        <v>17</v>
      </c>
      <c r="D228" s="14">
        <v>1625</v>
      </c>
      <c r="E228" s="14">
        <v>1625</v>
      </c>
      <c r="F228" s="19"/>
      <c r="G228" s="5">
        <f t="shared" si="28"/>
        <v>1625</v>
      </c>
      <c r="H228" s="5">
        <f t="shared" si="28"/>
        <v>1625</v>
      </c>
      <c r="I228" s="5" t="s">
        <v>42</v>
      </c>
      <c r="J228" s="5" t="s">
        <v>44</v>
      </c>
      <c r="K228" s="2"/>
    </row>
    <row r="229" spans="1:11" ht="12.75">
      <c r="A229" s="2"/>
      <c r="B229" s="7" t="s">
        <v>227</v>
      </c>
      <c r="C229" s="4" t="s">
        <v>228</v>
      </c>
      <c r="D229" s="14">
        <v>42589</v>
      </c>
      <c r="E229" s="14">
        <v>42589</v>
      </c>
      <c r="F229" s="19"/>
      <c r="G229" s="5">
        <f aca="true" t="shared" si="29" ref="G229:H232">D229</f>
        <v>42589</v>
      </c>
      <c r="H229" s="5">
        <f t="shared" si="29"/>
        <v>42589</v>
      </c>
      <c r="I229" s="5" t="s">
        <v>42</v>
      </c>
      <c r="J229" s="5" t="s">
        <v>44</v>
      </c>
      <c r="K229" s="2"/>
    </row>
    <row r="230" spans="1:11" ht="12.75">
      <c r="A230" s="2"/>
      <c r="B230" s="7" t="s">
        <v>229</v>
      </c>
      <c r="C230" s="4" t="s">
        <v>46</v>
      </c>
      <c r="D230" s="14">
        <v>800</v>
      </c>
      <c r="E230" s="14">
        <v>800</v>
      </c>
      <c r="F230" s="19"/>
      <c r="G230" s="5">
        <f t="shared" si="29"/>
        <v>800</v>
      </c>
      <c r="H230" s="5">
        <f t="shared" si="29"/>
        <v>800</v>
      </c>
      <c r="I230" s="5" t="s">
        <v>42</v>
      </c>
      <c r="J230" s="5" t="s">
        <v>44</v>
      </c>
      <c r="K230" s="2"/>
    </row>
    <row r="231" spans="1:11" ht="25.5">
      <c r="A231" s="2"/>
      <c r="B231" s="7" t="s">
        <v>230</v>
      </c>
      <c r="C231" s="4" t="s">
        <v>145</v>
      </c>
      <c r="D231" s="14">
        <v>1602</v>
      </c>
      <c r="E231" s="14">
        <v>1602</v>
      </c>
      <c r="F231" s="19"/>
      <c r="G231" s="5">
        <f t="shared" si="29"/>
        <v>1602</v>
      </c>
      <c r="H231" s="5">
        <f t="shared" si="29"/>
        <v>1602</v>
      </c>
      <c r="I231" s="5" t="s">
        <v>42</v>
      </c>
      <c r="J231" s="5" t="s">
        <v>44</v>
      </c>
      <c r="K231" s="2"/>
    </row>
    <row r="232" spans="1:11" ht="12.75">
      <c r="A232" s="2"/>
      <c r="B232" s="7" t="s">
        <v>236</v>
      </c>
      <c r="C232" s="4" t="s">
        <v>23</v>
      </c>
      <c r="D232" s="14">
        <v>99000</v>
      </c>
      <c r="E232" s="14">
        <f>D232</f>
        <v>99000</v>
      </c>
      <c r="F232" s="19"/>
      <c r="G232" s="5">
        <f t="shared" si="29"/>
        <v>99000</v>
      </c>
      <c r="H232" s="5">
        <f t="shared" si="29"/>
        <v>99000</v>
      </c>
      <c r="I232" s="5" t="s">
        <v>42</v>
      </c>
      <c r="J232" s="5" t="s">
        <v>44</v>
      </c>
      <c r="K232" s="2"/>
    </row>
    <row r="233" spans="1:11" ht="12.75">
      <c r="A233" s="2"/>
      <c r="B233" s="7"/>
      <c r="C233" s="4"/>
      <c r="D233" s="14"/>
      <c r="E233" s="14"/>
      <c r="F233" s="19"/>
      <c r="G233" s="5"/>
      <c r="H233" s="5"/>
      <c r="I233" s="5"/>
      <c r="J233" s="5"/>
      <c r="K233" s="2"/>
    </row>
    <row r="234" spans="1:11" ht="12.75">
      <c r="A234" s="2"/>
      <c r="B234" s="7"/>
      <c r="C234" s="4"/>
      <c r="D234" s="14"/>
      <c r="E234" s="14"/>
      <c r="F234" s="19"/>
      <c r="G234" s="14"/>
      <c r="H234" s="14"/>
      <c r="I234" s="5"/>
      <c r="J234" s="5"/>
      <c r="K234" s="2"/>
    </row>
    <row r="235" spans="1:11" ht="12.75">
      <c r="A235" s="2"/>
      <c r="B235" s="10" t="s">
        <v>45</v>
      </c>
      <c r="C235" s="11"/>
      <c r="D235" s="20">
        <f>D13+D119+D180+D225+D218</f>
        <v>6508739</v>
      </c>
      <c r="E235" s="20">
        <f>E13+E119+E180+E225+E218</f>
        <v>6508739</v>
      </c>
      <c r="F235" s="13"/>
      <c r="G235" s="20">
        <f>G13+G119+G180+G225+G218</f>
        <v>6508739</v>
      </c>
      <c r="H235" s="20">
        <f>H13+H119+H180+H225+H218</f>
        <v>6508739</v>
      </c>
      <c r="I235" s="12"/>
      <c r="J235" s="12"/>
      <c r="K235" s="17"/>
    </row>
    <row r="238" ht="12.75">
      <c r="B238" t="s">
        <v>164</v>
      </c>
    </row>
    <row r="299" ht="12.75" customHeight="1"/>
    <row r="438" ht="16.5" customHeight="1"/>
    <row r="461" ht="12.75" customHeight="1"/>
    <row r="465" ht="30" customHeight="1"/>
    <row r="472" ht="47.25" customHeight="1"/>
    <row r="473" ht="28.5" customHeight="1"/>
  </sheetData>
  <sheetProtection/>
  <mergeCells count="14">
    <mergeCell ref="A7:K7"/>
    <mergeCell ref="H2:K2"/>
    <mergeCell ref="H3:K3"/>
    <mergeCell ref="H4:K4"/>
    <mergeCell ref="H5:K5"/>
    <mergeCell ref="C6:H6"/>
    <mergeCell ref="I10:J10"/>
    <mergeCell ref="K10:K11"/>
    <mergeCell ref="A10:A11"/>
    <mergeCell ref="B10:B11"/>
    <mergeCell ref="C10:C11"/>
    <mergeCell ref="D10:E10"/>
    <mergeCell ref="F10:F11"/>
    <mergeCell ref="G10:H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2011-03-14T11:50:20Z</cp:lastPrinted>
  <dcterms:created xsi:type="dcterms:W3CDTF">1996-10-08T23:32:33Z</dcterms:created>
  <dcterms:modified xsi:type="dcterms:W3CDTF">2011-04-01T11:00:33Z</dcterms:modified>
  <cp:category/>
  <cp:version/>
  <cp:contentType/>
  <cp:contentStatus/>
</cp:coreProperties>
</file>