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1790" windowHeight="5505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мусоропровода'!$A$1:$Y$59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/>
  <c r="J48"/>
  <c r="J51"/>
  <c r="J13"/>
  <c r="T44"/>
  <c r="U44"/>
  <c r="J14" s="1"/>
  <c r="L14"/>
  <c r="L13"/>
  <c r="I48" s="1"/>
  <c r="I13"/>
  <c r="R12"/>
  <c r="M20"/>
  <c r="J40"/>
  <c r="W36" l="1"/>
  <c r="I47" s="1"/>
  <c r="X36"/>
  <c r="J47" s="1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40" l="1"/>
  <c r="R13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M19" s="1"/>
  <c r="J52" l="1"/>
  <c r="I14"/>
  <c r="F15" s="1"/>
  <c r="I52"/>
  <c r="P20"/>
</calcChain>
</file>

<file path=xl/sharedStrings.xml><?xml version="1.0" encoding="utf-8"?>
<sst xmlns="http://schemas.openxmlformats.org/spreadsheetml/2006/main" count="85" uniqueCount="83">
  <si>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</si>
  <si>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</si>
  <si>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</si>
  <si>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</si>
  <si>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</si>
  <si>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</si>
  <si>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</si>
  <si>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</si>
  <si>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</si>
  <si>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</si>
  <si>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</si>
  <si>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</si>
  <si>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</si>
  <si>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</si>
  <si>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</si>
  <si>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</si>
  <si>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</si>
  <si>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</si>
  <si>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</si>
  <si>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</si>
  <si>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</si>
  <si>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</si>
  <si>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</si>
  <si>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</si>
  <si>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</si>
  <si>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</si>
  <si>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</si>
  <si>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</si>
  <si>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</si>
  <si>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</si>
  <si>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</si>
  <si>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</si>
  <si>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</si>
  <si>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</si>
  <si>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</si>
  <si>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</si>
  <si>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</si>
  <si>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</si>
  <si>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</si>
  <si>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</si>
  <si>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</si>
  <si>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</si>
  <si>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</si>
  <si>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</si>
  <si>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</si>
  <si>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</si>
  <si>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</si>
  <si>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</si>
  <si>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</si>
  <si>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</si>
  <si>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</si>
  <si>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</si>
  <si>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</si>
  <si>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</si>
  <si>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</si>
  <si>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</si>
  <si>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</si>
  <si>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</si>
  <si>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</si>
  <si>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№6</t>
    </r>
  </si>
  <si>
    <t>Замена труб ГВС - 3,3 м.</t>
  </si>
  <si>
    <t>Ремонт входных групп - 60,0 м2.</t>
  </si>
  <si>
    <t xml:space="preserve">Монтаж насоса на элеваторном узле </t>
  </si>
  <si>
    <t>Ремонт швов - 85,0 м.</t>
  </si>
  <si>
    <t>7.1</t>
  </si>
  <si>
    <t xml:space="preserve">Установка прибора учета ГВС </t>
  </si>
  <si>
    <t>5.1</t>
  </si>
  <si>
    <t>5.2</t>
  </si>
  <si>
    <t>5.3</t>
  </si>
  <si>
    <t>5.4</t>
  </si>
  <si>
    <t>5.5</t>
  </si>
  <si>
    <t>5.6</t>
  </si>
  <si>
    <t>Утепление стен кв. №208 -11,0 м2</t>
  </si>
  <si>
    <t>Ремонт парапетных плит - 100 шт.</t>
  </si>
  <si>
    <t>7.2</t>
  </si>
  <si>
    <t>Установка прибора учета тепловой энергии</t>
  </si>
  <si>
    <t>7.3</t>
  </si>
  <si>
    <t>Ремонт инженерных сетей водоснабжения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</si>
  <si>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</si>
  <si>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</si>
  <si>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</si>
  <si>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</si>
  <si>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Зам. директора по экономике     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</si>
</sst>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4" fillId="2" borderId="1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tabSelected="1" view="pageBreakPreview" zoomScale="115" zoomScaleNormal="55" zoomScaleSheetLayoutView="115" workbookViewId="0">
      <selection activeCell="Y15" sqref="Y1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23" t="s">
        <v>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41"/>
    </row>
    <row r="5" spans="1:25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5">
      <c r="A7" s="125" t="s">
        <v>11</v>
      </c>
      <c r="B7" s="125"/>
      <c r="C7" s="125"/>
      <c r="D7" s="125"/>
      <c r="E7" s="32">
        <v>8880.2999999999993</v>
      </c>
      <c r="F7" s="2" t="s">
        <v>12</v>
      </c>
      <c r="G7" s="3"/>
      <c r="H7" s="3"/>
      <c r="I7" s="21" t="s">
        <v>13</v>
      </c>
      <c r="J7" s="42">
        <v>218</v>
      </c>
      <c r="K7" s="147" t="s">
        <v>14</v>
      </c>
      <c r="L7" s="147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41"/>
      <c r="B10" s="142"/>
      <c r="C10" s="142"/>
      <c r="D10" s="142"/>
      <c r="E10" s="143"/>
      <c r="F10" s="137" t="s">
        <v>36</v>
      </c>
      <c r="G10" s="138"/>
      <c r="H10" s="21"/>
      <c r="I10" s="117" t="s">
        <v>52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25.5" customHeight="1">
      <c r="A11" s="144"/>
      <c r="B11" s="145"/>
      <c r="C11" s="145"/>
      <c r="D11" s="145"/>
      <c r="E11" s="146"/>
      <c r="F11" s="139"/>
      <c r="G11" s="140"/>
      <c r="H11" s="15"/>
      <c r="I11" s="71" t="s">
        <v>53</v>
      </c>
      <c r="J11" s="136" t="s">
        <v>28</v>
      </c>
      <c r="K11" s="136"/>
      <c r="L11" s="71" t="s">
        <v>20</v>
      </c>
      <c r="Y11" s="73" t="s">
        <v>18</v>
      </c>
    </row>
    <row r="12" spans="1:25" ht="26.25" customHeight="1">
      <c r="A12" s="128" t="s">
        <v>78</v>
      </c>
      <c r="B12" s="129"/>
      <c r="C12" s="129"/>
      <c r="D12" s="129"/>
      <c r="E12" s="130"/>
      <c r="F12" s="126">
        <v>1155926.24</v>
      </c>
      <c r="G12" s="127"/>
      <c r="H12" s="15"/>
      <c r="I12" s="43"/>
      <c r="J12" s="134"/>
      <c r="K12" s="134"/>
      <c r="L12" s="43"/>
      <c r="M12" s="109"/>
      <c r="N12" s="109"/>
      <c r="O12" s="109"/>
      <c r="P12" s="109"/>
      <c r="Q12" s="50"/>
      <c r="R12" s="2">
        <f>219029.55+1100167.39</f>
        <v>1319196.94</v>
      </c>
      <c r="Y12" s="68"/>
    </row>
    <row r="13" spans="1:25" ht="15" customHeight="1">
      <c r="A13" s="128" t="s">
        <v>21</v>
      </c>
      <c r="B13" s="129"/>
      <c r="C13" s="129"/>
      <c r="D13" s="129"/>
      <c r="E13" s="130"/>
      <c r="F13" s="126">
        <f>I13+J13+L13+Y13</f>
        <v>4713228.2700000005</v>
      </c>
      <c r="G13" s="127"/>
      <c r="H13" s="15"/>
      <c r="I13" s="44">
        <f>M20</f>
        <v>1303775.7200000002</v>
      </c>
      <c r="J13" s="135">
        <f>T44</f>
        <v>3102923.47</v>
      </c>
      <c r="K13" s="117"/>
      <c r="L13" s="44">
        <f>51088.18+255440.9</f>
        <v>306529.08</v>
      </c>
      <c r="M13" s="84"/>
      <c r="N13" s="84"/>
      <c r="O13" s="84"/>
      <c r="P13" s="84"/>
      <c r="Q13" s="50"/>
      <c r="R13" s="67">
        <f>R12*R40/100</f>
        <v>185680.74769230769</v>
      </c>
      <c r="Y13" s="69">
        <f>I47</f>
        <v>0</v>
      </c>
    </row>
    <row r="14" spans="1:25" ht="14.25" customHeight="1">
      <c r="A14" s="128" t="s">
        <v>79</v>
      </c>
      <c r="B14" s="129"/>
      <c r="C14" s="129"/>
      <c r="D14" s="129"/>
      <c r="E14" s="130"/>
      <c r="F14" s="126">
        <f>I14+J14+L14+Y14</f>
        <v>4755973.9208837971</v>
      </c>
      <c r="G14" s="127"/>
      <c r="H14" s="15"/>
      <c r="I14" s="44">
        <f>J23+J31+J32+J33+R13</f>
        <v>1305946.3008837972</v>
      </c>
      <c r="J14" s="135">
        <f>U44</f>
        <v>3145219.88</v>
      </c>
      <c r="K14" s="117"/>
      <c r="L14" s="44">
        <f>256242.25+48565.49</f>
        <v>304807.74</v>
      </c>
      <c r="M14" s="84"/>
      <c r="N14" s="84"/>
      <c r="O14" s="84"/>
      <c r="P14" s="84"/>
      <c r="Q14" s="50"/>
      <c r="R14" s="1"/>
      <c r="S14" s="31"/>
      <c r="Y14" s="69">
        <f>Y13</f>
        <v>0</v>
      </c>
    </row>
    <row r="15" spans="1:25" ht="15" customHeight="1">
      <c r="A15" s="85" t="s">
        <v>80</v>
      </c>
      <c r="B15" s="86"/>
      <c r="C15" s="86"/>
      <c r="D15" s="86"/>
      <c r="E15" s="87"/>
      <c r="F15" s="148">
        <f>F12+F13-F14</f>
        <v>1113180.5891162036</v>
      </c>
      <c r="G15" s="149"/>
      <c r="H15" s="15"/>
      <c r="M15" s="84"/>
      <c r="N15" s="84"/>
      <c r="O15" s="84"/>
      <c r="P15" s="84"/>
      <c r="Q15" s="51"/>
      <c r="R15" s="1"/>
    </row>
    <row r="16" spans="1:25" ht="9" customHeight="1">
      <c r="A16" s="88"/>
      <c r="B16" s="89"/>
      <c r="C16" s="89"/>
      <c r="D16" s="89"/>
      <c r="E16" s="90"/>
      <c r="F16" s="150"/>
      <c r="G16" s="151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31" t="s">
        <v>0</v>
      </c>
      <c r="B18" s="124" t="s">
        <v>1</v>
      </c>
      <c r="C18" s="124"/>
      <c r="D18" s="124"/>
      <c r="E18" s="124"/>
      <c r="F18" s="124"/>
      <c r="G18" s="124"/>
      <c r="H18" s="124"/>
      <c r="I18" s="132" t="s">
        <v>37</v>
      </c>
      <c r="J18" s="132"/>
      <c r="K18" s="132"/>
      <c r="L18" s="16"/>
      <c r="M18" s="105"/>
      <c r="N18" s="106"/>
      <c r="O18" s="107"/>
      <c r="P18" s="108"/>
    </row>
    <row r="19" spans="1:19" ht="12" customHeight="1">
      <c r="A19" s="131"/>
      <c r="B19" s="124"/>
      <c r="C19" s="124"/>
      <c r="D19" s="124"/>
      <c r="E19" s="124"/>
      <c r="F19" s="124"/>
      <c r="G19" s="124"/>
      <c r="H19" s="124"/>
      <c r="I19" s="131" t="s">
        <v>40</v>
      </c>
      <c r="J19" s="131" t="s">
        <v>38</v>
      </c>
      <c r="K19" s="131"/>
      <c r="L19" s="16"/>
      <c r="M19" s="158">
        <f>I23+I31+I32+I33+I40</f>
        <v>1303775.7200000002</v>
      </c>
      <c r="N19" s="159"/>
      <c r="O19" s="157"/>
      <c r="P19" s="157"/>
    </row>
    <row r="20" spans="1:19" ht="8.25" customHeight="1">
      <c r="A20" s="131"/>
      <c r="B20" s="124"/>
      <c r="C20" s="124"/>
      <c r="D20" s="124"/>
      <c r="E20" s="124"/>
      <c r="F20" s="124"/>
      <c r="G20" s="124"/>
      <c r="H20" s="124"/>
      <c r="I20" s="131"/>
      <c r="J20" s="131"/>
      <c r="K20" s="131"/>
      <c r="L20" s="16"/>
      <c r="M20" s="166">
        <f>216527.62+1087248.1</f>
        <v>1303775.7200000002</v>
      </c>
      <c r="N20" s="166"/>
      <c r="O20" s="116"/>
      <c r="P20" s="115">
        <f>M20-M19</f>
        <v>0</v>
      </c>
      <c r="Q20" s="81" t="s">
        <v>54</v>
      </c>
      <c r="R20" s="81" t="s">
        <v>55</v>
      </c>
      <c r="S20" s="120"/>
    </row>
    <row r="21" spans="1:19" ht="12.75" customHeight="1">
      <c r="A21" s="131"/>
      <c r="B21" s="124"/>
      <c r="C21" s="124"/>
      <c r="D21" s="124"/>
      <c r="E21" s="124"/>
      <c r="F21" s="124"/>
      <c r="G21" s="124"/>
      <c r="H21" s="124"/>
      <c r="I21" s="131"/>
      <c r="J21" s="131"/>
      <c r="K21" s="131"/>
      <c r="L21" s="16"/>
      <c r="M21" s="166"/>
      <c r="N21" s="166"/>
      <c r="O21" s="116"/>
      <c r="P21" s="116"/>
      <c r="Q21" s="81"/>
      <c r="R21" s="81"/>
      <c r="S21" s="120"/>
    </row>
    <row r="22" spans="1:19" ht="19.5" customHeight="1">
      <c r="A22" s="133" t="s">
        <v>16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7"/>
      <c r="M22" s="167"/>
      <c r="N22" s="168"/>
      <c r="O22" s="110"/>
      <c r="P22" s="110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99" t="s">
        <v>10</v>
      </c>
      <c r="C23" s="100"/>
      <c r="D23" s="100"/>
      <c r="E23" s="100"/>
      <c r="F23" s="100"/>
      <c r="G23" s="100"/>
      <c r="H23" s="101"/>
      <c r="I23" s="11">
        <f>I24+I25+I26+I27+I28+I29+I30</f>
        <v>407563.27744680858</v>
      </c>
      <c r="J23" s="111">
        <f>J24+J25+J26+J27+J28+J29+J30</f>
        <v>407563.27744680858</v>
      </c>
      <c r="K23" s="112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2" t="s">
        <v>22</v>
      </c>
      <c r="C24" s="103"/>
      <c r="D24" s="103"/>
      <c r="E24" s="103"/>
      <c r="F24" s="103"/>
      <c r="G24" s="103"/>
      <c r="H24" s="104"/>
      <c r="I24" s="12">
        <f t="shared" ref="I24:I39" si="0">J24</f>
        <v>185644.00595744685</v>
      </c>
      <c r="J24" s="77">
        <f>M20*R24/100</f>
        <v>185644.00595744685</v>
      </c>
      <c r="K24" s="78"/>
      <c r="L24" s="20"/>
      <c r="M24" s="97">
        <v>1.74</v>
      </c>
      <c r="N24" s="98"/>
      <c r="O24" s="98"/>
      <c r="P24" s="98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2" t="s">
        <v>7</v>
      </c>
      <c r="C25" s="103"/>
      <c r="D25" s="103"/>
      <c r="E25" s="103"/>
      <c r="F25" s="103"/>
      <c r="G25" s="103"/>
      <c r="H25" s="104"/>
      <c r="I25" s="12">
        <f t="shared" si="0"/>
        <v>0</v>
      </c>
      <c r="J25" s="77">
        <v>0</v>
      </c>
      <c r="K25" s="78"/>
      <c r="L25" s="20"/>
      <c r="M25" s="37"/>
      <c r="N25" s="37">
        <v>1.06</v>
      </c>
      <c r="O25" s="97">
        <v>0.56000000000000005</v>
      </c>
      <c r="P25" s="98"/>
      <c r="Q25" s="54"/>
      <c r="R25" s="55"/>
      <c r="S25" s="31"/>
    </row>
    <row r="26" spans="1:19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113">
        <v>0</v>
      </c>
      <c r="K26" s="114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108825.79659574467</v>
      </c>
      <c r="J27" s="113">
        <f>M20*R27/100</f>
        <v>108825.79659574467</v>
      </c>
      <c r="K27" s="114"/>
      <c r="L27" s="18"/>
      <c r="M27" s="97">
        <v>1.02</v>
      </c>
      <c r="N27" s="98"/>
      <c r="O27" s="98"/>
      <c r="P27" s="98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4" t="s">
        <v>45</v>
      </c>
      <c r="C28" s="75"/>
      <c r="D28" s="75"/>
      <c r="E28" s="75"/>
      <c r="F28" s="75"/>
      <c r="G28" s="75"/>
      <c r="H28" s="76"/>
      <c r="I28" s="35">
        <f t="shared" si="0"/>
        <v>13869.954468085109</v>
      </c>
      <c r="J28" s="113">
        <f>R28*M20/100</f>
        <v>13869.954468085109</v>
      </c>
      <c r="K28" s="114"/>
      <c r="L28" s="18"/>
      <c r="M28" s="97">
        <v>0.13</v>
      </c>
      <c r="N28" s="98"/>
      <c r="O28" s="98"/>
      <c r="P28" s="98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4" t="s">
        <v>46</v>
      </c>
      <c r="C29" s="75"/>
      <c r="D29" s="75"/>
      <c r="E29" s="75"/>
      <c r="F29" s="75"/>
      <c r="G29" s="75"/>
      <c r="H29" s="34"/>
      <c r="I29" s="35">
        <f t="shared" si="0"/>
        <v>80018.968085106389</v>
      </c>
      <c r="J29" s="113">
        <f>R29*M20/100</f>
        <v>80018.968085106389</v>
      </c>
      <c r="K29" s="114"/>
      <c r="L29" s="18"/>
      <c r="M29" s="97">
        <v>0.75</v>
      </c>
      <c r="N29" s="98"/>
      <c r="O29" s="98"/>
      <c r="P29" s="98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4" t="s">
        <v>47</v>
      </c>
      <c r="C30" s="75"/>
      <c r="D30" s="75"/>
      <c r="E30" s="75"/>
      <c r="F30" s="75"/>
      <c r="G30" s="75"/>
      <c r="H30" s="34"/>
      <c r="I30" s="35">
        <f t="shared" si="0"/>
        <v>19204.552340425536</v>
      </c>
      <c r="J30" s="113">
        <f>M20*R30/100</f>
        <v>19204.552340425536</v>
      </c>
      <c r="K30" s="114"/>
      <c r="L30" s="18"/>
      <c r="M30" s="97">
        <v>0.18</v>
      </c>
      <c r="N30" s="98"/>
      <c r="O30" s="98"/>
      <c r="P30" s="98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1" t="s">
        <v>19</v>
      </c>
      <c r="C31" s="92"/>
      <c r="D31" s="92"/>
      <c r="E31" s="92"/>
      <c r="F31" s="92"/>
      <c r="G31" s="92"/>
      <c r="H31" s="93"/>
      <c r="I31" s="11">
        <f t="shared" si="0"/>
        <v>147234.90127659577</v>
      </c>
      <c r="J31" s="111">
        <f>M20*R31/100</f>
        <v>147234.90127659577</v>
      </c>
      <c r="K31" s="112"/>
      <c r="L31" s="19"/>
      <c r="M31" s="97">
        <v>1.38</v>
      </c>
      <c r="N31" s="98"/>
      <c r="O31" s="98"/>
      <c r="P31" s="98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1" t="s">
        <v>48</v>
      </c>
      <c r="C32" s="92"/>
      <c r="D32" s="92"/>
      <c r="E32" s="92"/>
      <c r="F32" s="92"/>
      <c r="G32" s="92"/>
      <c r="H32" s="33"/>
      <c r="I32" s="11">
        <f t="shared" si="0"/>
        <v>98156.600851063835</v>
      </c>
      <c r="J32" s="111">
        <f>M20*R32/100</f>
        <v>98156.600851063835</v>
      </c>
      <c r="K32" s="112"/>
      <c r="L32" s="19"/>
      <c r="M32" s="97">
        <v>0.92</v>
      </c>
      <c r="N32" s="98"/>
      <c r="O32" s="98"/>
      <c r="P32" s="98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94" t="s">
        <v>29</v>
      </c>
      <c r="C33" s="95"/>
      <c r="D33" s="95"/>
      <c r="E33" s="95"/>
      <c r="F33" s="95"/>
      <c r="G33" s="95"/>
      <c r="H33" s="96"/>
      <c r="I33" s="11">
        <f t="shared" si="0"/>
        <v>467310.77361702127</v>
      </c>
      <c r="J33" s="111">
        <f>J34+J35+J36+J37+J38+J39</f>
        <v>467310.77361702127</v>
      </c>
      <c r="K33" s="112"/>
      <c r="L33" s="19"/>
      <c r="M33" s="97">
        <v>4.38</v>
      </c>
      <c r="N33" s="169"/>
      <c r="O33" s="97">
        <v>5.72</v>
      </c>
      <c r="P33" s="98"/>
      <c r="Q33" s="54"/>
      <c r="R33" s="55"/>
      <c r="S33" s="31"/>
      <c r="T33" s="81" t="s">
        <v>56</v>
      </c>
      <c r="U33" s="81"/>
      <c r="W33" s="79" t="s">
        <v>57</v>
      </c>
      <c r="X33" s="80"/>
      <c r="Y33" s="70"/>
    </row>
    <row r="34" spans="1:25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69349.772340425538</v>
      </c>
      <c r="J34" s="77">
        <f>M20*R34/100</f>
        <v>69349.772340425538</v>
      </c>
      <c r="K34" s="78"/>
      <c r="L34" s="20"/>
      <c r="M34" s="97">
        <v>0.65</v>
      </c>
      <c r="N34" s="98"/>
      <c r="O34" s="98"/>
      <c r="P34" s="98"/>
      <c r="Q34" s="53">
        <v>0.65</v>
      </c>
      <c r="R34" s="55">
        <f>Q34*R22/Q22</f>
        <v>5.3191489361702127</v>
      </c>
      <c r="S34" s="31"/>
      <c r="T34" s="45">
        <v>241150.92</v>
      </c>
      <c r="U34" s="45">
        <v>261667.46</v>
      </c>
      <c r="W34" s="45">
        <v>0</v>
      </c>
      <c r="X34" s="45">
        <v>0</v>
      </c>
      <c r="Y34" s="58"/>
    </row>
    <row r="35" spans="1:25" ht="13.5" customHeight="1">
      <c r="A35" s="5" t="s">
        <v>41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82152.807234042557</v>
      </c>
      <c r="J35" s="77">
        <f>M20*R35/100</f>
        <v>82152.807234042557</v>
      </c>
      <c r="K35" s="78"/>
      <c r="L35" s="20"/>
      <c r="M35" s="97">
        <v>0.77</v>
      </c>
      <c r="N35" s="98"/>
      <c r="O35" s="98"/>
      <c r="P35" s="98"/>
      <c r="Q35" s="53">
        <v>0.77</v>
      </c>
      <c r="R35" s="55">
        <f>Q35*R22/Q22</f>
        <v>6.30114566284779</v>
      </c>
      <c r="S35" s="31"/>
      <c r="T35" s="45">
        <v>101223.03</v>
      </c>
      <c r="U35" s="45">
        <v>100855.55</v>
      </c>
      <c r="W35" s="45"/>
      <c r="X35" s="45"/>
      <c r="Y35" s="58"/>
    </row>
    <row r="36" spans="1:25" ht="17.25" customHeight="1">
      <c r="A36" s="5" t="s">
        <v>42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71483.611489361705</v>
      </c>
      <c r="J36" s="77">
        <f>M20*R36/100</f>
        <v>71483.611489361705</v>
      </c>
      <c r="K36" s="78"/>
      <c r="L36" s="20"/>
      <c r="M36" s="97">
        <v>0.67</v>
      </c>
      <c r="N36" s="98"/>
      <c r="O36" s="98"/>
      <c r="P36" s="98"/>
      <c r="Q36" s="53">
        <v>0.67</v>
      </c>
      <c r="R36" s="55">
        <f>Q36*R22/Q22</f>
        <v>5.4828150572831422</v>
      </c>
      <c r="S36" s="31"/>
      <c r="T36" s="45">
        <v>38827.449999999997</v>
      </c>
      <c r="U36" s="45">
        <v>46365.07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49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48011.380851063834</v>
      </c>
      <c r="J37" s="77">
        <f>M20*R37/100</f>
        <v>48011.380851063834</v>
      </c>
      <c r="K37" s="78"/>
      <c r="L37" s="20"/>
      <c r="M37" s="97">
        <v>0.45</v>
      </c>
      <c r="N37" s="98"/>
      <c r="O37" s="98"/>
      <c r="P37" s="98"/>
      <c r="Q37" s="53">
        <v>0.45</v>
      </c>
      <c r="R37" s="55">
        <f>Q37*R22/Q22</f>
        <v>3.6824877250409163</v>
      </c>
      <c r="S37" s="31"/>
      <c r="T37" s="46">
        <v>83733.350000000006</v>
      </c>
      <c r="U37" s="45">
        <v>91535.4</v>
      </c>
    </row>
    <row r="38" spans="1:25" ht="15" customHeight="1">
      <c r="A38" s="5" t="s">
        <v>50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113">
        <v>0</v>
      </c>
      <c r="K38" s="114"/>
      <c r="L38" s="18"/>
      <c r="M38" s="36"/>
      <c r="N38" s="36"/>
      <c r="O38" s="97">
        <v>1.34</v>
      </c>
      <c r="P38" s="98"/>
      <c r="Q38" s="53"/>
      <c r="R38" s="55"/>
      <c r="S38" s="31"/>
      <c r="T38" s="45">
        <v>95851.63</v>
      </c>
      <c r="U38" s="45">
        <v>99951.28</v>
      </c>
    </row>
    <row r="39" spans="1:25" ht="17.25" customHeight="1">
      <c r="A39" s="5" t="s">
        <v>51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196313.20170212767</v>
      </c>
      <c r="J39" s="77">
        <f>M20*R39/100</f>
        <v>196313.20170212767</v>
      </c>
      <c r="K39" s="78"/>
      <c r="L39" s="20"/>
      <c r="M39" s="97">
        <v>1.84</v>
      </c>
      <c r="N39" s="98"/>
      <c r="O39" s="98"/>
      <c r="P39" s="98"/>
      <c r="Q39" s="56">
        <v>1.84</v>
      </c>
      <c r="R39" s="57">
        <f>Q39*R22/Q22</f>
        <v>15.057283142389524</v>
      </c>
      <c r="S39" s="31"/>
      <c r="T39" s="65">
        <v>1084679.2</v>
      </c>
      <c r="U39" s="65">
        <v>1078892.3</v>
      </c>
    </row>
    <row r="40" spans="1:25" ht="15" customHeight="1">
      <c r="A40" s="4">
        <v>5</v>
      </c>
      <c r="B40" s="94" t="s">
        <v>9</v>
      </c>
      <c r="C40" s="95"/>
      <c r="D40" s="95"/>
      <c r="E40" s="95"/>
      <c r="F40" s="95"/>
      <c r="G40" s="95"/>
      <c r="H40" s="96"/>
      <c r="I40" s="11">
        <f>M20*R40/100</f>
        <v>183510.16680851064</v>
      </c>
      <c r="J40" s="111">
        <f>J41+J42+J43+J44+J45+J46</f>
        <v>220346</v>
      </c>
      <c r="K40" s="112"/>
      <c r="L40" s="19"/>
      <c r="M40" s="97">
        <v>1.72</v>
      </c>
      <c r="N40" s="98"/>
      <c r="O40" s="98"/>
      <c r="P40" s="98"/>
      <c r="Q40" s="53">
        <v>1.72</v>
      </c>
      <c r="R40" s="55">
        <f>Q40*R22/Q22</f>
        <v>14.075286415711947</v>
      </c>
      <c r="S40" s="31"/>
      <c r="T40" s="45">
        <v>390745.62</v>
      </c>
      <c r="U40" s="45">
        <v>381865.09</v>
      </c>
    </row>
    <row r="41" spans="1:25" ht="15" customHeight="1">
      <c r="A41" s="5" t="s">
        <v>66</v>
      </c>
      <c r="B41" s="74" t="s">
        <v>60</v>
      </c>
      <c r="C41" s="75"/>
      <c r="D41" s="75"/>
      <c r="E41" s="75"/>
      <c r="F41" s="75"/>
      <c r="G41" s="75"/>
      <c r="H41" s="76"/>
      <c r="I41" s="35"/>
      <c r="J41" s="77">
        <v>4112</v>
      </c>
      <c r="K41" s="78"/>
      <c r="L41" s="19"/>
      <c r="M41" s="47"/>
      <c r="N41" s="48"/>
      <c r="O41" s="48"/>
      <c r="P41" s="48"/>
      <c r="Q41" s="53"/>
      <c r="R41" s="55"/>
      <c r="S41" s="31"/>
      <c r="T41" s="45">
        <v>219470.53</v>
      </c>
      <c r="U41" s="45">
        <v>234705.09</v>
      </c>
    </row>
    <row r="42" spans="1:25" ht="15" customHeight="1">
      <c r="A42" s="5" t="s">
        <v>67</v>
      </c>
      <c r="B42" s="74" t="s">
        <v>61</v>
      </c>
      <c r="C42" s="75"/>
      <c r="D42" s="75"/>
      <c r="E42" s="75"/>
      <c r="F42" s="75"/>
      <c r="G42" s="75"/>
      <c r="H42" s="76"/>
      <c r="I42" s="35"/>
      <c r="J42" s="77">
        <v>64808</v>
      </c>
      <c r="K42" s="78"/>
      <c r="L42" s="19"/>
      <c r="M42" s="47"/>
      <c r="N42" s="48"/>
      <c r="O42" s="48"/>
      <c r="P42" s="48"/>
      <c r="Q42" s="53"/>
      <c r="R42" s="55"/>
      <c r="S42" s="31"/>
      <c r="T42" s="45">
        <v>397649.7</v>
      </c>
      <c r="U42" s="45">
        <v>399382.38</v>
      </c>
    </row>
    <row r="43" spans="1:25" ht="15" customHeight="1">
      <c r="A43" s="5" t="s">
        <v>68</v>
      </c>
      <c r="B43" s="74" t="s">
        <v>62</v>
      </c>
      <c r="C43" s="75"/>
      <c r="D43" s="75"/>
      <c r="E43" s="75"/>
      <c r="F43" s="75"/>
      <c r="G43" s="75"/>
      <c r="H43" s="76"/>
      <c r="I43" s="35"/>
      <c r="J43" s="77">
        <v>10023</v>
      </c>
      <c r="K43" s="78"/>
      <c r="L43" s="19"/>
      <c r="M43" s="59"/>
      <c r="N43" s="60"/>
      <c r="O43" s="60"/>
      <c r="P43" s="60"/>
      <c r="Q43" s="53"/>
      <c r="R43" s="55"/>
      <c r="S43" s="31"/>
      <c r="T43" s="45">
        <v>449592.04</v>
      </c>
      <c r="U43" s="45">
        <v>450000.26</v>
      </c>
    </row>
    <row r="44" spans="1:25" ht="15" customHeight="1">
      <c r="A44" s="5" t="s">
        <v>69</v>
      </c>
      <c r="B44" s="74" t="s">
        <v>63</v>
      </c>
      <c r="C44" s="75"/>
      <c r="D44" s="75"/>
      <c r="E44" s="75"/>
      <c r="F44" s="75"/>
      <c r="G44" s="75"/>
      <c r="H44" s="76"/>
      <c r="I44" s="35"/>
      <c r="J44" s="77">
        <v>17937</v>
      </c>
      <c r="K44" s="78"/>
      <c r="L44" s="19"/>
      <c r="M44" s="59"/>
      <c r="N44" s="60"/>
      <c r="O44" s="60"/>
      <c r="P44" s="60"/>
      <c r="Q44" s="53"/>
      <c r="R44" s="55"/>
      <c r="S44" s="31"/>
      <c r="T44" s="66">
        <f>SUM(T34:T43)</f>
        <v>3102923.47</v>
      </c>
      <c r="U44" s="66">
        <f>SUM(U34:U43)</f>
        <v>3145219.88</v>
      </c>
    </row>
    <row r="45" spans="1:25" ht="15" customHeight="1">
      <c r="A45" s="5" t="s">
        <v>70</v>
      </c>
      <c r="B45" s="74" t="s">
        <v>72</v>
      </c>
      <c r="C45" s="75"/>
      <c r="D45" s="75"/>
      <c r="E45" s="75"/>
      <c r="F45" s="75"/>
      <c r="G45" s="75"/>
      <c r="H45" s="76"/>
      <c r="I45" s="35"/>
      <c r="J45" s="77">
        <v>4030</v>
      </c>
      <c r="K45" s="78"/>
      <c r="L45" s="19"/>
      <c r="M45" s="63"/>
      <c r="N45" s="64"/>
      <c r="O45" s="64"/>
      <c r="P45" s="64"/>
      <c r="Q45" s="53"/>
      <c r="R45" s="55"/>
      <c r="S45" s="31"/>
      <c r="T45" s="58"/>
      <c r="U45" s="58"/>
    </row>
    <row r="46" spans="1:25" ht="15" customHeight="1">
      <c r="A46" s="5" t="s">
        <v>71</v>
      </c>
      <c r="B46" s="74" t="s">
        <v>73</v>
      </c>
      <c r="C46" s="75"/>
      <c r="D46" s="75"/>
      <c r="E46" s="75"/>
      <c r="F46" s="75"/>
      <c r="G46" s="75"/>
      <c r="H46" s="76"/>
      <c r="I46" s="35"/>
      <c r="J46" s="77">
        <v>119436</v>
      </c>
      <c r="K46" s="78"/>
      <c r="L46" s="19"/>
      <c r="M46" s="63"/>
      <c r="N46" s="64"/>
      <c r="O46" s="64"/>
      <c r="P46" s="64"/>
      <c r="Q46" s="53"/>
      <c r="R46" s="55"/>
      <c r="S46" s="31"/>
      <c r="T46" s="58"/>
      <c r="U46" s="58"/>
    </row>
    <row r="47" spans="1:25" ht="15" customHeight="1">
      <c r="A47" s="4">
        <v>6</v>
      </c>
      <c r="B47" s="91" t="s">
        <v>18</v>
      </c>
      <c r="C47" s="92"/>
      <c r="D47" s="92"/>
      <c r="E47" s="92"/>
      <c r="F47" s="92"/>
      <c r="G47" s="92"/>
      <c r="H47" s="93"/>
      <c r="I47" s="11">
        <f>W36</f>
        <v>0</v>
      </c>
      <c r="J47" s="111">
        <f>X36</f>
        <v>0</v>
      </c>
      <c r="K47" s="112"/>
      <c r="L47" s="20"/>
      <c r="M47" s="153"/>
      <c r="N47" s="154"/>
      <c r="O47" s="154"/>
      <c r="P47" s="154"/>
      <c r="Q47" s="53"/>
      <c r="R47" s="53"/>
      <c r="S47" s="31"/>
      <c r="T47" s="58"/>
      <c r="U47" s="58"/>
    </row>
    <row r="48" spans="1:25" ht="15" customHeight="1">
      <c r="A48" s="4">
        <v>7</v>
      </c>
      <c r="B48" s="94" t="s">
        <v>20</v>
      </c>
      <c r="C48" s="95"/>
      <c r="D48" s="95"/>
      <c r="E48" s="95"/>
      <c r="F48" s="95"/>
      <c r="G48" s="95"/>
      <c r="H48" s="13"/>
      <c r="I48" s="11">
        <f>L13</f>
        <v>306529.08</v>
      </c>
      <c r="J48" s="111">
        <f>J49+J50+J51</f>
        <v>768479</v>
      </c>
      <c r="K48" s="112"/>
      <c r="L48" s="19"/>
      <c r="M48" s="155">
        <v>2.71</v>
      </c>
      <c r="N48" s="155"/>
      <c r="O48" s="155"/>
      <c r="P48" s="156"/>
      <c r="Q48" s="54"/>
      <c r="R48" s="54"/>
      <c r="S48" s="31"/>
    </row>
    <row r="49" spans="1:38" ht="15" customHeight="1">
      <c r="A49" s="5" t="s">
        <v>64</v>
      </c>
      <c r="B49" s="74" t="s">
        <v>65</v>
      </c>
      <c r="C49" s="75"/>
      <c r="D49" s="75"/>
      <c r="E49" s="75"/>
      <c r="F49" s="75"/>
      <c r="G49" s="75"/>
      <c r="H49" s="76"/>
      <c r="I49" s="35"/>
      <c r="J49" s="77">
        <v>170204</v>
      </c>
      <c r="K49" s="78"/>
      <c r="L49" s="19"/>
      <c r="M49" s="61"/>
      <c r="N49" s="61"/>
      <c r="O49" s="61"/>
      <c r="P49" s="61"/>
      <c r="Q49" s="62"/>
      <c r="R49" s="62"/>
      <c r="S49" s="31"/>
    </row>
    <row r="50" spans="1:38" ht="15" customHeight="1">
      <c r="A50" s="5" t="s">
        <v>74</v>
      </c>
      <c r="B50" s="74" t="s">
        <v>75</v>
      </c>
      <c r="C50" s="75"/>
      <c r="D50" s="75"/>
      <c r="E50" s="75"/>
      <c r="F50" s="75"/>
      <c r="G50" s="75"/>
      <c r="H50" s="76"/>
      <c r="I50" s="35"/>
      <c r="J50" s="77">
        <v>278368</v>
      </c>
      <c r="K50" s="78"/>
      <c r="L50" s="19"/>
      <c r="M50" s="61"/>
      <c r="N50" s="61"/>
      <c r="O50" s="61"/>
      <c r="P50" s="61"/>
      <c r="Q50" s="62"/>
      <c r="R50" s="62"/>
      <c r="S50" s="31"/>
    </row>
    <row r="51" spans="1:38" ht="15" customHeight="1">
      <c r="A51" s="5" t="s">
        <v>76</v>
      </c>
      <c r="B51" s="74" t="s">
        <v>77</v>
      </c>
      <c r="C51" s="75"/>
      <c r="D51" s="75"/>
      <c r="E51" s="75"/>
      <c r="F51" s="75"/>
      <c r="G51" s="75"/>
      <c r="H51" s="76"/>
      <c r="I51" s="35"/>
      <c r="J51" s="77">
        <f>109380+210527</f>
        <v>319907</v>
      </c>
      <c r="K51" s="78"/>
      <c r="L51" s="19"/>
      <c r="M51" s="61"/>
      <c r="N51" s="61"/>
      <c r="O51" s="61"/>
      <c r="P51" s="61"/>
      <c r="Q51" s="62"/>
      <c r="R51" s="62"/>
      <c r="S51" s="31"/>
    </row>
    <row r="52" spans="1:38" ht="16.5" customHeight="1">
      <c r="A52" s="8"/>
      <c r="B52" s="160" t="s">
        <v>27</v>
      </c>
      <c r="C52" s="161"/>
      <c r="D52" s="161"/>
      <c r="E52" s="161"/>
      <c r="F52" s="161"/>
      <c r="G52" s="161"/>
      <c r="H52" s="162"/>
      <c r="I52" s="10">
        <f>I23+I31+I33+I40+I47+I48+I32</f>
        <v>1610304.8000000003</v>
      </c>
      <c r="J52" s="163">
        <f>J23+J31+J32+J33+J40+J47+J48</f>
        <v>2109090.5531914895</v>
      </c>
      <c r="K52" s="164"/>
      <c r="L52" s="19"/>
      <c r="M52" s="9"/>
      <c r="N52" s="9"/>
      <c r="O52" s="9"/>
      <c r="P52" s="28"/>
      <c r="Q52" s="23"/>
      <c r="R52" s="14"/>
    </row>
    <row r="53" spans="1:38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N53" s="152"/>
      <c r="O53" s="152"/>
      <c r="P53" s="152"/>
      <c r="Q53" s="152"/>
      <c r="R53" s="152"/>
      <c r="S53" s="152"/>
    </row>
    <row r="54" spans="1:38" ht="57.75" customHeight="1">
      <c r="A54" s="122" t="s">
        <v>81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72"/>
    </row>
    <row r="55" spans="1:38" ht="20.25" customHeight="1">
      <c r="A55" s="165" t="s">
        <v>39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T55" s="118"/>
      <c r="U55" s="118"/>
      <c r="V55" s="118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 ht="7.5" customHeight="1">
      <c r="T56" s="118"/>
      <c r="U56" s="118"/>
      <c r="V56" s="118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 ht="12" customHeight="1">
      <c r="A57" s="165" t="s">
        <v>82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T57" s="118"/>
      <c r="U57" s="118"/>
      <c r="V57" s="118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 ht="7.5" customHeight="1">
      <c r="T58" s="118"/>
      <c r="U58" s="118"/>
      <c r="V58" s="118"/>
      <c r="W58" s="26"/>
      <c r="X58" s="26"/>
      <c r="Y58" s="26"/>
      <c r="Z58" s="26"/>
      <c r="AA58" s="26"/>
      <c r="AB58" s="20"/>
      <c r="AC58" s="20"/>
      <c r="AD58" s="20"/>
      <c r="AE58" s="20"/>
      <c r="AF58" s="20"/>
      <c r="AG58" s="29"/>
      <c r="AH58" s="29"/>
      <c r="AI58" s="29"/>
      <c r="AJ58" s="29"/>
      <c r="AK58" s="29"/>
      <c r="AL58" s="29"/>
    </row>
    <row r="59" spans="1:38">
      <c r="A59" s="165" t="s">
        <v>26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T59" s="118"/>
      <c r="U59" s="118"/>
      <c r="V59" s="118"/>
      <c r="W59" s="26"/>
      <c r="X59" s="26"/>
      <c r="Y59" s="26"/>
      <c r="Z59" s="26"/>
      <c r="AA59" s="26"/>
      <c r="AB59" s="20"/>
      <c r="AC59" s="20"/>
      <c r="AD59" s="20"/>
      <c r="AE59" s="20"/>
      <c r="AF59" s="20"/>
      <c r="AG59" s="29"/>
      <c r="AH59" s="29"/>
      <c r="AI59" s="29"/>
      <c r="AJ59" s="29"/>
      <c r="AK59" s="29"/>
      <c r="AL59" s="29"/>
    </row>
    <row r="60" spans="1:38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T60" s="121"/>
      <c r="U60" s="121"/>
      <c r="V60" s="121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9"/>
      <c r="AH60" s="29"/>
      <c r="AI60" s="29"/>
      <c r="AJ60" s="29"/>
      <c r="AK60" s="29"/>
      <c r="AL60" s="29"/>
    </row>
    <row r="61" spans="1:38"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>
      <c r="T63" s="119"/>
      <c r="U63" s="119"/>
      <c r="V63" s="119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9"/>
      <c r="AJ63" s="29"/>
      <c r="AK63" s="29"/>
      <c r="AL63" s="29"/>
    </row>
    <row r="64" spans="1:38">
      <c r="T64" s="119"/>
      <c r="U64" s="119"/>
      <c r="V64" s="119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9"/>
      <c r="AJ64" s="29"/>
      <c r="AK64" s="29"/>
      <c r="AL64" s="29"/>
    </row>
    <row r="65" spans="20:38">
      <c r="T65" s="119"/>
      <c r="U65" s="119"/>
      <c r="V65" s="119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9"/>
      <c r="AJ65" s="29"/>
      <c r="AK65" s="29"/>
      <c r="AL65" s="29"/>
    </row>
    <row r="66" spans="20:38">
      <c r="T66" s="119"/>
      <c r="U66" s="119"/>
      <c r="V66" s="11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118"/>
      <c r="U67" s="118"/>
      <c r="V67" s="118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18"/>
      <c r="U68" s="118"/>
      <c r="V68" s="118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18"/>
      <c r="U69" s="118"/>
      <c r="V69" s="118"/>
      <c r="W69" s="26"/>
      <c r="X69" s="26"/>
      <c r="Y69" s="26"/>
      <c r="Z69" s="26"/>
      <c r="AA69" s="26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118"/>
      <c r="U70" s="118"/>
      <c r="V70" s="118"/>
      <c r="W70" s="26"/>
      <c r="X70" s="26"/>
      <c r="Y70" s="26"/>
      <c r="Z70" s="26"/>
      <c r="AA70" s="26"/>
      <c r="AB70" s="20"/>
      <c r="AC70" s="20"/>
      <c r="AD70" s="20"/>
      <c r="AE70" s="20"/>
      <c r="AF70" s="20"/>
      <c r="AG70" s="20"/>
      <c r="AH70" s="20"/>
      <c r="AI70" s="29"/>
      <c r="AJ70" s="29"/>
      <c r="AK70" s="29"/>
      <c r="AL70" s="29"/>
    </row>
    <row r="71" spans="20:38">
      <c r="T71" s="118"/>
      <c r="U71" s="118"/>
      <c r="V71" s="118"/>
      <c r="W71" s="26"/>
      <c r="X71" s="26"/>
      <c r="Y71" s="26"/>
      <c r="Z71" s="26"/>
      <c r="AA71" s="26"/>
      <c r="AB71" s="20"/>
      <c r="AC71" s="20"/>
      <c r="AD71" s="20"/>
      <c r="AE71" s="20"/>
      <c r="AF71" s="20"/>
      <c r="AG71" s="20"/>
      <c r="AH71" s="20"/>
      <c r="AI71" s="29"/>
      <c r="AJ71" s="29"/>
      <c r="AK71" s="29"/>
      <c r="AL71" s="29"/>
    </row>
    <row r="72" spans="20:38">
      <c r="T72" s="121"/>
      <c r="U72" s="121"/>
      <c r="V72" s="121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9"/>
      <c r="AJ72" s="29"/>
      <c r="AK72" s="29"/>
      <c r="AL72" s="29"/>
    </row>
    <row r="73" spans="20:38"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20:38"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20:38">
      <c r="T75" s="119"/>
      <c r="U75" s="119"/>
      <c r="V75" s="119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9"/>
      <c r="AH75" s="29"/>
      <c r="AI75" s="29"/>
      <c r="AJ75" s="29"/>
      <c r="AK75" s="29"/>
      <c r="AL75" s="29"/>
    </row>
    <row r="76" spans="20:38">
      <c r="T76" s="119"/>
      <c r="U76" s="119"/>
      <c r="V76" s="119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9"/>
      <c r="AH76" s="29"/>
      <c r="AI76" s="29"/>
      <c r="AJ76" s="29"/>
      <c r="AK76" s="29"/>
      <c r="AL76" s="29"/>
    </row>
    <row r="77" spans="20:38">
      <c r="T77" s="119"/>
      <c r="U77" s="119"/>
      <c r="V77" s="119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9"/>
      <c r="AH77" s="29"/>
      <c r="AI77" s="29"/>
      <c r="AJ77" s="29"/>
      <c r="AK77" s="29"/>
      <c r="AL77" s="29"/>
    </row>
    <row r="78" spans="20:38">
      <c r="T78" s="119"/>
      <c r="U78" s="119"/>
      <c r="V78" s="119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118"/>
      <c r="U79" s="118"/>
      <c r="V79" s="118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18"/>
      <c r="U80" s="118"/>
      <c r="V80" s="118"/>
      <c r="W80" s="26"/>
      <c r="X80" s="26"/>
      <c r="Y80" s="26"/>
      <c r="Z80" s="26"/>
      <c r="AA80" s="26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118"/>
      <c r="U81" s="118"/>
      <c r="V81" s="118"/>
      <c r="W81" s="26"/>
      <c r="X81" s="26"/>
      <c r="Y81" s="26"/>
      <c r="Z81" s="26"/>
      <c r="AA81" s="26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118"/>
      <c r="U82" s="118"/>
      <c r="V82" s="118"/>
      <c r="W82" s="26"/>
      <c r="X82" s="26"/>
      <c r="Y82" s="26"/>
      <c r="Z82" s="26"/>
      <c r="AA82" s="30"/>
      <c r="AB82" s="20"/>
      <c r="AC82" s="20"/>
      <c r="AD82" s="20"/>
      <c r="AE82" s="20"/>
      <c r="AF82" s="20"/>
      <c r="AG82" s="29"/>
      <c r="AH82" s="29"/>
      <c r="AI82" s="29"/>
      <c r="AJ82" s="29"/>
      <c r="AK82" s="29"/>
      <c r="AL82" s="29"/>
    </row>
    <row r="83" spans="20:38">
      <c r="T83" s="118"/>
      <c r="U83" s="118"/>
      <c r="V83" s="118"/>
      <c r="W83" s="26"/>
      <c r="X83" s="26"/>
      <c r="Y83" s="26"/>
      <c r="Z83" s="26"/>
      <c r="AA83" s="26"/>
      <c r="AB83" s="20"/>
      <c r="AC83" s="20"/>
      <c r="AD83" s="20"/>
      <c r="AE83" s="20"/>
      <c r="AF83" s="20"/>
      <c r="AG83" s="29"/>
      <c r="AH83" s="29"/>
      <c r="AI83" s="29"/>
      <c r="AJ83" s="29"/>
      <c r="AK83" s="29"/>
      <c r="AL83" s="29"/>
    </row>
    <row r="84" spans="20:38">
      <c r="T84" s="121"/>
      <c r="U84" s="121"/>
      <c r="V84" s="121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20:38"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20:38">
      <c r="T87" s="119"/>
      <c r="U87" s="119"/>
      <c r="V87" s="119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9"/>
      <c r="AH87" s="29"/>
      <c r="AI87" s="29"/>
      <c r="AJ87" s="29"/>
      <c r="AK87" s="29"/>
      <c r="AL87" s="29"/>
    </row>
    <row r="88" spans="20:38">
      <c r="T88" s="119"/>
      <c r="U88" s="119"/>
      <c r="V88" s="119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9"/>
      <c r="AH88" s="29"/>
      <c r="AI88" s="29"/>
      <c r="AJ88" s="29"/>
      <c r="AK88" s="29"/>
      <c r="AL88" s="29"/>
    </row>
    <row r="89" spans="20:38">
      <c r="T89" s="119"/>
      <c r="U89" s="119"/>
      <c r="V89" s="119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9"/>
      <c r="AH89" s="29"/>
      <c r="AI89" s="29"/>
      <c r="AJ89" s="29"/>
      <c r="AK89" s="29"/>
      <c r="AL89" s="29"/>
    </row>
    <row r="90" spans="20:38">
      <c r="T90" s="119"/>
      <c r="U90" s="119"/>
      <c r="V90" s="119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118"/>
      <c r="U91" s="118"/>
      <c r="V91" s="118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18"/>
      <c r="U92" s="118"/>
      <c r="V92" s="118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118"/>
      <c r="U93" s="118"/>
      <c r="V93" s="118"/>
      <c r="W93" s="26"/>
      <c r="X93" s="26"/>
      <c r="Y93" s="26"/>
      <c r="Z93" s="26"/>
      <c r="AA93" s="26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118"/>
      <c r="U94" s="118"/>
      <c r="V94" s="118"/>
      <c r="W94" s="26"/>
      <c r="X94" s="26"/>
      <c r="Y94" s="26"/>
      <c r="Z94" s="26"/>
      <c r="AA94" s="26"/>
      <c r="AB94" s="20"/>
      <c r="AC94" s="20"/>
      <c r="AD94" s="20"/>
      <c r="AE94" s="20"/>
      <c r="AF94" s="20"/>
      <c r="AG94" s="29"/>
      <c r="AH94" s="29"/>
      <c r="AI94" s="29"/>
      <c r="AJ94" s="29"/>
      <c r="AK94" s="29"/>
      <c r="AL94" s="29"/>
    </row>
    <row r="95" spans="20:38">
      <c r="T95" s="118"/>
      <c r="U95" s="118"/>
      <c r="V95" s="118"/>
      <c r="W95" s="26"/>
      <c r="X95" s="26"/>
      <c r="Y95" s="26"/>
      <c r="Z95" s="26"/>
      <c r="AA95" s="26"/>
      <c r="AB95" s="20"/>
      <c r="AC95" s="20"/>
      <c r="AD95" s="20"/>
      <c r="AE95" s="20"/>
      <c r="AF95" s="20"/>
      <c r="AG95" s="29"/>
      <c r="AH95" s="29"/>
      <c r="AI95" s="29"/>
      <c r="AJ95" s="29"/>
      <c r="AK95" s="29"/>
      <c r="AL95" s="29"/>
    </row>
    <row r="96" spans="20:38">
      <c r="T96" s="121"/>
      <c r="U96" s="121"/>
      <c r="V96" s="121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9"/>
      <c r="AH96" s="29"/>
      <c r="AI96" s="29"/>
      <c r="AJ96" s="29"/>
      <c r="AK96" s="29"/>
      <c r="AL96" s="29"/>
    </row>
    <row r="97" spans="20:38"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20:38"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20:38">
      <c r="T99" s="119"/>
      <c r="U99" s="119"/>
      <c r="V99" s="119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9"/>
      <c r="AL99" s="29"/>
    </row>
    <row r="100" spans="20:38">
      <c r="T100" s="119"/>
      <c r="U100" s="119"/>
      <c r="V100" s="119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9"/>
      <c r="AL100" s="29"/>
    </row>
    <row r="101" spans="20:38">
      <c r="T101" s="119"/>
      <c r="U101" s="119"/>
      <c r="V101" s="119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9"/>
      <c r="AL101" s="29"/>
    </row>
    <row r="102" spans="20:38">
      <c r="T102" s="119"/>
      <c r="U102" s="119"/>
      <c r="V102" s="119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118"/>
      <c r="U103" s="118"/>
      <c r="V103" s="118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18"/>
      <c r="U104" s="118"/>
      <c r="V104" s="118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18"/>
      <c r="U105" s="118"/>
      <c r="V105" s="118"/>
      <c r="W105" s="26"/>
      <c r="X105" s="26"/>
      <c r="Y105" s="26"/>
      <c r="Z105" s="26"/>
      <c r="AA105" s="26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118"/>
      <c r="U106" s="118"/>
      <c r="V106" s="118"/>
      <c r="W106" s="26"/>
      <c r="X106" s="26"/>
      <c r="Y106" s="26"/>
      <c r="Z106" s="26"/>
      <c r="AA106" s="26"/>
      <c r="AB106" s="20"/>
      <c r="AC106" s="20"/>
      <c r="AD106" s="20"/>
      <c r="AE106" s="20"/>
      <c r="AF106" s="20"/>
      <c r="AG106" s="20"/>
      <c r="AH106" s="20"/>
      <c r="AI106" s="20"/>
      <c r="AJ106" s="20"/>
      <c r="AK106" s="29"/>
      <c r="AL106" s="29"/>
    </row>
    <row r="107" spans="20:38">
      <c r="T107" s="118"/>
      <c r="U107" s="118"/>
      <c r="V107" s="118"/>
      <c r="W107" s="26"/>
      <c r="X107" s="26"/>
      <c r="Y107" s="26"/>
      <c r="Z107" s="26"/>
      <c r="AA107" s="26"/>
      <c r="AB107" s="20"/>
      <c r="AC107" s="20"/>
      <c r="AD107" s="20"/>
      <c r="AE107" s="20"/>
      <c r="AF107" s="20"/>
      <c r="AG107" s="20"/>
      <c r="AH107" s="20"/>
      <c r="AI107" s="20"/>
      <c r="AJ107" s="20"/>
      <c r="AK107" s="29"/>
      <c r="AL107" s="29"/>
    </row>
    <row r="108" spans="20:38">
      <c r="T108" s="121"/>
      <c r="U108" s="121"/>
      <c r="V108" s="121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0:38"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20:38">
      <c r="T120" s="119"/>
      <c r="U120" s="119"/>
      <c r="V120" s="119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9"/>
      <c r="AH120" s="29"/>
      <c r="AI120" s="29"/>
      <c r="AJ120" s="29"/>
      <c r="AK120" s="29"/>
    </row>
    <row r="121" spans="20:38">
      <c r="T121" s="119"/>
      <c r="U121" s="119"/>
      <c r="V121" s="119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9"/>
      <c r="AH121" s="29"/>
      <c r="AI121" s="29"/>
      <c r="AJ121" s="29"/>
      <c r="AK121" s="29"/>
    </row>
    <row r="122" spans="20:38">
      <c r="T122" s="119"/>
      <c r="U122" s="119"/>
      <c r="V122" s="119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9"/>
      <c r="AH122" s="29"/>
      <c r="AI122" s="29"/>
      <c r="AJ122" s="29"/>
      <c r="AK122" s="29"/>
    </row>
    <row r="123" spans="20:38">
      <c r="T123" s="119"/>
      <c r="U123" s="119"/>
      <c r="V123" s="119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118"/>
      <c r="U124" s="118"/>
      <c r="V124" s="118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18"/>
      <c r="U125" s="118"/>
      <c r="V125" s="118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118"/>
      <c r="U126" s="118"/>
      <c r="V126" s="118"/>
      <c r="W126" s="26"/>
      <c r="X126" s="26"/>
      <c r="Y126" s="26"/>
      <c r="Z126" s="26"/>
      <c r="AA126" s="26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118"/>
      <c r="U127" s="118"/>
      <c r="V127" s="118"/>
      <c r="W127" s="26"/>
      <c r="X127" s="26"/>
      <c r="Y127" s="26"/>
      <c r="Z127" s="26"/>
      <c r="AA127" s="26"/>
      <c r="AB127" s="20"/>
      <c r="AC127" s="20"/>
      <c r="AD127" s="20"/>
      <c r="AE127" s="20"/>
      <c r="AF127" s="20"/>
      <c r="AG127" s="29"/>
      <c r="AH127" s="29"/>
      <c r="AI127" s="29"/>
      <c r="AJ127" s="29"/>
      <c r="AK127" s="29"/>
    </row>
    <row r="128" spans="20:38">
      <c r="T128" s="118"/>
      <c r="U128" s="118"/>
      <c r="V128" s="118"/>
      <c r="W128" s="26"/>
      <c r="X128" s="26"/>
      <c r="Y128" s="26"/>
      <c r="Z128" s="26"/>
      <c r="AA128" s="26"/>
      <c r="AB128" s="20"/>
      <c r="AC128" s="20"/>
      <c r="AD128" s="20"/>
      <c r="AE128" s="20"/>
      <c r="AF128" s="20"/>
      <c r="AG128" s="29"/>
      <c r="AH128" s="29"/>
      <c r="AI128" s="29"/>
      <c r="AJ128" s="29"/>
      <c r="AK128" s="29"/>
    </row>
    <row r="129" spans="20:37">
      <c r="T129" s="121"/>
      <c r="U129" s="121"/>
      <c r="V129" s="121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0:37"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20:37"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20:37">
      <c r="T134" s="119"/>
      <c r="U134" s="119"/>
      <c r="V134" s="119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9"/>
      <c r="AH134" s="29"/>
      <c r="AI134" s="29"/>
      <c r="AJ134" s="29"/>
      <c r="AK134" s="29"/>
    </row>
    <row r="135" spans="20:37">
      <c r="T135" s="119"/>
      <c r="U135" s="119"/>
      <c r="V135" s="119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9"/>
      <c r="AH135" s="29"/>
      <c r="AI135" s="29"/>
      <c r="AJ135" s="29"/>
      <c r="AK135" s="29"/>
    </row>
    <row r="136" spans="20:37">
      <c r="T136" s="119"/>
      <c r="U136" s="119"/>
      <c r="V136" s="119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9"/>
      <c r="AH136" s="29"/>
      <c r="AI136" s="29"/>
      <c r="AJ136" s="29"/>
      <c r="AK136" s="29"/>
    </row>
    <row r="137" spans="20:37">
      <c r="T137" s="119"/>
      <c r="U137" s="119"/>
      <c r="V137" s="119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118"/>
      <c r="U138" s="118"/>
      <c r="V138" s="118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18"/>
      <c r="U139" s="118"/>
      <c r="V139" s="118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118"/>
      <c r="U140" s="118"/>
      <c r="V140" s="118"/>
      <c r="W140" s="26"/>
      <c r="X140" s="26"/>
      <c r="Y140" s="26"/>
      <c r="Z140" s="26"/>
      <c r="AA140" s="26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118"/>
      <c r="U141" s="118"/>
      <c r="V141" s="118"/>
      <c r="W141" s="26"/>
      <c r="X141" s="26"/>
      <c r="Y141" s="26"/>
      <c r="Z141" s="26"/>
      <c r="AA141" s="26"/>
      <c r="AB141" s="20"/>
      <c r="AC141" s="20"/>
      <c r="AD141" s="20"/>
      <c r="AE141" s="20"/>
      <c r="AF141" s="20"/>
      <c r="AG141" s="29"/>
      <c r="AH141" s="29"/>
      <c r="AI141" s="29"/>
      <c r="AJ141" s="29"/>
      <c r="AK141" s="29"/>
    </row>
    <row r="142" spans="20:37">
      <c r="T142" s="118"/>
      <c r="U142" s="118"/>
      <c r="V142" s="118"/>
      <c r="W142" s="26"/>
      <c r="X142" s="26"/>
      <c r="Y142" s="26"/>
      <c r="Z142" s="26"/>
      <c r="AA142" s="26"/>
      <c r="AB142" s="20"/>
      <c r="AC142" s="20"/>
      <c r="AD142" s="20"/>
      <c r="AE142" s="20"/>
      <c r="AF142" s="20"/>
      <c r="AG142" s="29"/>
      <c r="AH142" s="29"/>
      <c r="AI142" s="29"/>
      <c r="AJ142" s="29"/>
      <c r="AK142" s="29"/>
    </row>
    <row r="143" spans="20:37">
      <c r="T143" s="121"/>
      <c r="U143" s="121"/>
      <c r="V143" s="121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9"/>
      <c r="AH143" s="29"/>
      <c r="AI143" s="29"/>
      <c r="AJ143" s="29"/>
      <c r="AK143" s="29"/>
    </row>
    <row r="144" spans="20:37"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20:37"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20:37">
      <c r="T146" s="119"/>
      <c r="U146" s="119"/>
      <c r="V146" s="119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9"/>
      <c r="AJ146" s="29"/>
      <c r="AK146" s="29"/>
    </row>
    <row r="147" spans="20:37">
      <c r="T147" s="119"/>
      <c r="U147" s="119"/>
      <c r="V147" s="119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9"/>
      <c r="AJ147" s="29"/>
      <c r="AK147" s="29"/>
    </row>
    <row r="148" spans="20:37">
      <c r="T148" s="119"/>
      <c r="U148" s="119"/>
      <c r="V148" s="119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9"/>
      <c r="AJ148" s="29"/>
      <c r="AK148" s="29"/>
    </row>
    <row r="149" spans="20:37">
      <c r="T149" s="119"/>
      <c r="U149" s="119"/>
      <c r="V149" s="119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118"/>
      <c r="U150" s="118"/>
      <c r="V150" s="118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18"/>
      <c r="U151" s="118"/>
      <c r="V151" s="118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18"/>
      <c r="U152" s="118"/>
      <c r="V152" s="118"/>
      <c r="W152" s="26"/>
      <c r="X152" s="26"/>
      <c r="Y152" s="26"/>
      <c r="Z152" s="26"/>
      <c r="AA152" s="26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118"/>
      <c r="U153" s="118"/>
      <c r="V153" s="118"/>
      <c r="W153" s="26"/>
      <c r="X153" s="26"/>
      <c r="Y153" s="26"/>
      <c r="Z153" s="26"/>
      <c r="AA153" s="26"/>
      <c r="AB153" s="20"/>
      <c r="AC153" s="20"/>
      <c r="AD153" s="20"/>
      <c r="AE153" s="20"/>
      <c r="AF153" s="20"/>
      <c r="AG153" s="20"/>
      <c r="AH153" s="20"/>
      <c r="AI153" s="29"/>
      <c r="AJ153" s="29"/>
      <c r="AK153" s="29"/>
    </row>
    <row r="154" spans="20:37">
      <c r="T154" s="118"/>
      <c r="U154" s="118"/>
      <c r="V154" s="118"/>
      <c r="W154" s="26"/>
      <c r="X154" s="26"/>
      <c r="Y154" s="26"/>
      <c r="Z154" s="26"/>
      <c r="AA154" s="26"/>
      <c r="AB154" s="20"/>
      <c r="AC154" s="20"/>
      <c r="AD154" s="20"/>
      <c r="AE154" s="20"/>
      <c r="AF154" s="20"/>
      <c r="AG154" s="20"/>
      <c r="AH154" s="20"/>
      <c r="AI154" s="29"/>
      <c r="AJ154" s="29"/>
      <c r="AK154" s="29"/>
    </row>
    <row r="155" spans="20:37">
      <c r="T155" s="121"/>
      <c r="U155" s="121"/>
      <c r="V155" s="121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9"/>
      <c r="AJ155" s="29"/>
      <c r="AK155" s="29"/>
    </row>
    <row r="156" spans="20:37"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0:37"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20:37">
      <c r="T158" s="119"/>
      <c r="U158" s="119"/>
      <c r="V158" s="119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9"/>
      <c r="AH158" s="29"/>
      <c r="AI158" s="29"/>
      <c r="AJ158" s="29"/>
      <c r="AK158" s="29"/>
    </row>
    <row r="159" spans="20:37">
      <c r="T159" s="119"/>
      <c r="U159" s="119"/>
      <c r="V159" s="119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9"/>
      <c r="AH159" s="29"/>
      <c r="AI159" s="29"/>
      <c r="AJ159" s="29"/>
      <c r="AK159" s="29"/>
    </row>
    <row r="160" spans="20:37">
      <c r="T160" s="119"/>
      <c r="U160" s="119"/>
      <c r="V160" s="119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9"/>
      <c r="AH160" s="29"/>
      <c r="AI160" s="29"/>
      <c r="AJ160" s="29"/>
      <c r="AK160" s="29"/>
    </row>
    <row r="161" spans="20:37">
      <c r="T161" s="119"/>
      <c r="U161" s="119"/>
      <c r="V161" s="119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118"/>
      <c r="U162" s="118"/>
      <c r="V162" s="118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18"/>
      <c r="U163" s="118"/>
      <c r="V163" s="118"/>
      <c r="W163" s="26"/>
      <c r="X163" s="26"/>
      <c r="Y163" s="26"/>
      <c r="Z163" s="26"/>
      <c r="AA163" s="26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118"/>
      <c r="U164" s="118"/>
      <c r="V164" s="118"/>
      <c r="W164" s="26"/>
      <c r="X164" s="26"/>
      <c r="Y164" s="26"/>
      <c r="Z164" s="26"/>
      <c r="AA164" s="26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118"/>
      <c r="U165" s="118"/>
      <c r="V165" s="118"/>
      <c r="W165" s="26"/>
      <c r="X165" s="26"/>
      <c r="Y165" s="26"/>
      <c r="Z165" s="26"/>
      <c r="AA165" s="30"/>
      <c r="AB165" s="20"/>
      <c r="AC165" s="20"/>
      <c r="AD165" s="20"/>
      <c r="AE165" s="20"/>
      <c r="AF165" s="20"/>
      <c r="AG165" s="29"/>
      <c r="AH165" s="29"/>
      <c r="AI165" s="29"/>
      <c r="AJ165" s="29"/>
      <c r="AK165" s="29"/>
    </row>
    <row r="166" spans="20:37">
      <c r="T166" s="118"/>
      <c r="U166" s="118"/>
      <c r="V166" s="118"/>
      <c r="W166" s="26"/>
      <c r="X166" s="26"/>
      <c r="Y166" s="26"/>
      <c r="Z166" s="26"/>
      <c r="AA166" s="26"/>
      <c r="AB166" s="20"/>
      <c r="AC166" s="20"/>
      <c r="AD166" s="20"/>
      <c r="AE166" s="20"/>
      <c r="AF166" s="20"/>
      <c r="AG166" s="29"/>
      <c r="AH166" s="29"/>
      <c r="AI166" s="29"/>
      <c r="AJ166" s="29"/>
      <c r="AK166" s="29"/>
    </row>
    <row r="167" spans="20:37">
      <c r="T167" s="121"/>
      <c r="U167" s="121"/>
      <c r="V167" s="121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20:37"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20:37">
      <c r="T170" s="119"/>
      <c r="U170" s="119"/>
      <c r="V170" s="119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9"/>
      <c r="AH170" s="29"/>
      <c r="AI170" s="29"/>
      <c r="AJ170" s="29"/>
      <c r="AK170" s="29"/>
    </row>
    <row r="171" spans="20:37">
      <c r="T171" s="119"/>
      <c r="U171" s="119"/>
      <c r="V171" s="119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9"/>
      <c r="AH171" s="29"/>
      <c r="AI171" s="29"/>
      <c r="AJ171" s="29"/>
      <c r="AK171" s="29"/>
    </row>
    <row r="172" spans="20:37">
      <c r="T172" s="119"/>
      <c r="U172" s="119"/>
      <c r="V172" s="119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9"/>
      <c r="AH172" s="29"/>
      <c r="AI172" s="29"/>
      <c r="AJ172" s="29"/>
      <c r="AK172" s="29"/>
    </row>
    <row r="173" spans="20:37">
      <c r="T173" s="119"/>
      <c r="U173" s="119"/>
      <c r="V173" s="119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118"/>
      <c r="U174" s="118"/>
      <c r="V174" s="118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18"/>
      <c r="U175" s="118"/>
      <c r="V175" s="118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118"/>
      <c r="U176" s="118"/>
      <c r="V176" s="118"/>
      <c r="W176" s="26"/>
      <c r="X176" s="26"/>
      <c r="Y176" s="26"/>
      <c r="Z176" s="26"/>
      <c r="AA176" s="26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118"/>
      <c r="U177" s="118"/>
      <c r="V177" s="118"/>
      <c r="W177" s="26"/>
      <c r="X177" s="26"/>
      <c r="Y177" s="26"/>
      <c r="Z177" s="26"/>
      <c r="AA177" s="26"/>
      <c r="AB177" s="20"/>
      <c r="AC177" s="20"/>
      <c r="AD177" s="20"/>
      <c r="AE177" s="20"/>
      <c r="AF177" s="20"/>
      <c r="AG177" s="29"/>
      <c r="AH177" s="29"/>
      <c r="AI177" s="29"/>
      <c r="AJ177" s="29"/>
      <c r="AK177" s="29"/>
    </row>
    <row r="178" spans="20:37">
      <c r="T178" s="118"/>
      <c r="U178" s="118"/>
      <c r="V178" s="118"/>
      <c r="W178" s="26"/>
      <c r="X178" s="26"/>
      <c r="Y178" s="26"/>
      <c r="Z178" s="26"/>
      <c r="AA178" s="26"/>
      <c r="AB178" s="20"/>
      <c r="AC178" s="20"/>
      <c r="AD178" s="20"/>
      <c r="AE178" s="20"/>
      <c r="AF178" s="20"/>
      <c r="AG178" s="29"/>
      <c r="AH178" s="29"/>
      <c r="AI178" s="29"/>
      <c r="AJ178" s="29"/>
      <c r="AK178" s="29"/>
    </row>
    <row r="179" spans="20:37">
      <c r="T179" s="121"/>
      <c r="U179" s="121"/>
      <c r="V179" s="121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9"/>
      <c r="AH179" s="29"/>
      <c r="AI179" s="29"/>
      <c r="AJ179" s="29"/>
      <c r="AK179" s="29"/>
    </row>
    <row r="180" spans="20:37"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20:37"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20:37">
      <c r="T182" s="119"/>
      <c r="U182" s="119"/>
      <c r="V182" s="119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9"/>
    </row>
    <row r="183" spans="20:37">
      <c r="T183" s="119"/>
      <c r="U183" s="119"/>
      <c r="V183" s="119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9"/>
    </row>
    <row r="184" spans="20:37">
      <c r="T184" s="119"/>
      <c r="U184" s="119"/>
      <c r="V184" s="119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9"/>
    </row>
    <row r="185" spans="20:37">
      <c r="T185" s="119"/>
      <c r="U185" s="119"/>
      <c r="V185" s="119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118"/>
      <c r="U186" s="118"/>
      <c r="V186" s="118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18"/>
      <c r="U187" s="118"/>
      <c r="V187" s="118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18"/>
      <c r="U188" s="118"/>
      <c r="V188" s="118"/>
      <c r="W188" s="26"/>
      <c r="X188" s="26"/>
      <c r="Y188" s="26"/>
      <c r="Z188" s="26"/>
      <c r="AA188" s="26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118"/>
      <c r="U189" s="118"/>
      <c r="V189" s="118"/>
      <c r="W189" s="26"/>
      <c r="X189" s="26"/>
      <c r="Y189" s="26"/>
      <c r="Z189" s="26"/>
      <c r="AA189" s="26"/>
      <c r="AB189" s="20"/>
      <c r="AC189" s="20"/>
      <c r="AD189" s="20"/>
      <c r="AE189" s="20"/>
      <c r="AF189" s="20"/>
      <c r="AG189" s="20"/>
      <c r="AH189" s="20"/>
      <c r="AI189" s="20"/>
      <c r="AJ189" s="20"/>
      <c r="AK189" s="29"/>
    </row>
    <row r="190" spans="20:37">
      <c r="T190" s="118"/>
      <c r="U190" s="118"/>
      <c r="V190" s="118"/>
      <c r="W190" s="26"/>
      <c r="X190" s="26"/>
      <c r="Y190" s="26"/>
      <c r="Z190" s="26"/>
      <c r="AA190" s="26"/>
      <c r="AB190" s="20"/>
      <c r="AC190" s="20"/>
      <c r="AD190" s="20"/>
      <c r="AE190" s="20"/>
      <c r="AF190" s="20"/>
      <c r="AG190" s="20"/>
      <c r="AH190" s="20"/>
      <c r="AI190" s="20"/>
      <c r="AJ190" s="20"/>
      <c r="AK190" s="29"/>
    </row>
    <row r="191" spans="20:37">
      <c r="T191" s="121"/>
      <c r="U191" s="121"/>
      <c r="V191" s="121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20:37"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20:37"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</row>
  </sheetData>
  <sheetProtection password="CE28" sheet="1" objects="1" scenarios="1" selectLockedCells="1" selectUnlockedCells="1"/>
  <mergeCells count="237">
    <mergeCell ref="B30:G30"/>
    <mergeCell ref="A62:K62"/>
    <mergeCell ref="A55:K55"/>
    <mergeCell ref="A57:K57"/>
    <mergeCell ref="A59:K59"/>
    <mergeCell ref="A60:K60"/>
    <mergeCell ref="B36:H36"/>
    <mergeCell ref="B37:H37"/>
    <mergeCell ref="B38:H38"/>
    <mergeCell ref="M20:N21"/>
    <mergeCell ref="M22:N22"/>
    <mergeCell ref="J23:K23"/>
    <mergeCell ref="J27:K27"/>
    <mergeCell ref="M33:N33"/>
    <mergeCell ref="J31:K31"/>
    <mergeCell ref="J33:K33"/>
    <mergeCell ref="J34:K34"/>
    <mergeCell ref="J35:K35"/>
    <mergeCell ref="J36:K36"/>
    <mergeCell ref="M29:P29"/>
    <mergeCell ref="M30:P30"/>
    <mergeCell ref="B32:G32"/>
    <mergeCell ref="J30:K30"/>
    <mergeCell ref="B34:H34"/>
    <mergeCell ref="O33:P33"/>
    <mergeCell ref="B29:G29"/>
    <mergeCell ref="M40:P40"/>
    <mergeCell ref="O19:P19"/>
    <mergeCell ref="M19:N19"/>
    <mergeCell ref="B27:H27"/>
    <mergeCell ref="J39:K39"/>
    <mergeCell ref="T75:V75"/>
    <mergeCell ref="B28:H28"/>
    <mergeCell ref="M36:P36"/>
    <mergeCell ref="M37:P37"/>
    <mergeCell ref="B47:H47"/>
    <mergeCell ref="B40:H40"/>
    <mergeCell ref="B52:H52"/>
    <mergeCell ref="J47:K47"/>
    <mergeCell ref="B35:H35"/>
    <mergeCell ref="B45:H45"/>
    <mergeCell ref="J45:K45"/>
    <mergeCell ref="B46:H46"/>
    <mergeCell ref="J46:K46"/>
    <mergeCell ref="B43:H43"/>
    <mergeCell ref="J43:K43"/>
    <mergeCell ref="B44:H44"/>
    <mergeCell ref="J44:K44"/>
    <mergeCell ref="J52:K52"/>
    <mergeCell ref="M48:P48"/>
    <mergeCell ref="M34:P34"/>
    <mergeCell ref="J37:K37"/>
    <mergeCell ref="J38:K38"/>
    <mergeCell ref="O38:P38"/>
    <mergeCell ref="M35:P35"/>
    <mergeCell ref="B49:H49"/>
    <mergeCell ref="J49:K49"/>
    <mergeCell ref="B50:H50"/>
    <mergeCell ref="J50:K50"/>
    <mergeCell ref="J48:K48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1:K11"/>
    <mergeCell ref="F10:G11"/>
    <mergeCell ref="A10:E11"/>
    <mergeCell ref="K7:L7"/>
    <mergeCell ref="F15:G16"/>
    <mergeCell ref="J14:K14"/>
    <mergeCell ref="T170:V170"/>
    <mergeCell ref="T171:V171"/>
    <mergeCell ref="T172:V172"/>
    <mergeCell ref="T173:V173"/>
    <mergeCell ref="T174:V174"/>
    <mergeCell ref="T175:V175"/>
    <mergeCell ref="T191:V191"/>
    <mergeCell ref="T176:V176"/>
    <mergeCell ref="T177:V177"/>
    <mergeCell ref="T178:V178"/>
    <mergeCell ref="T179:V179"/>
    <mergeCell ref="T182:V182"/>
    <mergeCell ref="T183:V183"/>
    <mergeCell ref="T184:V184"/>
    <mergeCell ref="T185:V185"/>
    <mergeCell ref="T186:V186"/>
    <mergeCell ref="T188:V188"/>
    <mergeCell ref="T189:V189"/>
    <mergeCell ref="T190:V190"/>
    <mergeCell ref="T187:V187"/>
    <mergeCell ref="T107:V107"/>
    <mergeCell ref="T108:V108"/>
    <mergeCell ref="T103:V103"/>
    <mergeCell ref="T167:V167"/>
    <mergeCell ref="T163:V163"/>
    <mergeCell ref="T164:V164"/>
    <mergeCell ref="T143:V143"/>
    <mergeCell ref="T146:V146"/>
    <mergeCell ref="T147:V147"/>
    <mergeCell ref="T148:V148"/>
    <mergeCell ref="T149:V149"/>
    <mergeCell ref="T150:V150"/>
    <mergeCell ref="T151:V151"/>
    <mergeCell ref="T152:V152"/>
    <mergeCell ref="T153:V153"/>
    <mergeCell ref="T162:V162"/>
    <mergeCell ref="T154:V154"/>
    <mergeCell ref="T155:V155"/>
    <mergeCell ref="T158:V158"/>
    <mergeCell ref="T159:V159"/>
    <mergeCell ref="T160:V160"/>
    <mergeCell ref="T161:V161"/>
    <mergeCell ref="T165:V165"/>
    <mergeCell ref="T166:V166"/>
    <mergeCell ref="T72:V72"/>
    <mergeCell ref="T83:V83"/>
    <mergeCell ref="T84:V84"/>
    <mergeCell ref="T96:V96"/>
    <mergeCell ref="T99:V99"/>
    <mergeCell ref="T140:V140"/>
    <mergeCell ref="T141:V141"/>
    <mergeCell ref="T142:V142"/>
    <mergeCell ref="T120:V120"/>
    <mergeCell ref="T124:V124"/>
    <mergeCell ref="T125:V125"/>
    <mergeCell ref="T127:V127"/>
    <mergeCell ref="T126:V126"/>
    <mergeCell ref="T128:V128"/>
    <mergeCell ref="T129:V129"/>
    <mergeCell ref="T123:V123"/>
    <mergeCell ref="T121:V121"/>
    <mergeCell ref="T122:V122"/>
    <mergeCell ref="T136:V136"/>
    <mergeCell ref="T137:V137"/>
    <mergeCell ref="T138:V138"/>
    <mergeCell ref="T139:V139"/>
    <mergeCell ref="T134:V134"/>
    <mergeCell ref="T135:V135"/>
    <mergeCell ref="Q20:Q21"/>
    <mergeCell ref="R20:R21"/>
    <mergeCell ref="S20:S21"/>
    <mergeCell ref="T56:V56"/>
    <mergeCell ref="T57:V57"/>
    <mergeCell ref="T58:V58"/>
    <mergeCell ref="T55:V55"/>
    <mergeCell ref="T71:V71"/>
    <mergeCell ref="T64:V64"/>
    <mergeCell ref="T65:V65"/>
    <mergeCell ref="T66:V66"/>
    <mergeCell ref="T67:V67"/>
    <mergeCell ref="T68:V68"/>
    <mergeCell ref="T69:V69"/>
    <mergeCell ref="T60:V60"/>
    <mergeCell ref="T63:V63"/>
    <mergeCell ref="T59:V59"/>
    <mergeCell ref="A54:Y54"/>
    <mergeCell ref="J40:K40"/>
    <mergeCell ref="B48:G48"/>
    <mergeCell ref="N53:S53"/>
    <mergeCell ref="A18:A21"/>
    <mergeCell ref="M47:P47"/>
    <mergeCell ref="M39:P39"/>
    <mergeCell ref="I10:Y10"/>
    <mergeCell ref="T104:V104"/>
    <mergeCell ref="T105:V105"/>
    <mergeCell ref="T106:V106"/>
    <mergeCell ref="T95:V95"/>
    <mergeCell ref="T76:V76"/>
    <mergeCell ref="T77:V77"/>
    <mergeCell ref="T78:V78"/>
    <mergeCell ref="T101:V101"/>
    <mergeCell ref="T102:V102"/>
    <mergeCell ref="T79:V79"/>
    <mergeCell ref="T80:V80"/>
    <mergeCell ref="T81:V81"/>
    <mergeCell ref="T82:V82"/>
    <mergeCell ref="T100:V100"/>
    <mergeCell ref="T92:V92"/>
    <mergeCell ref="T93:V93"/>
    <mergeCell ref="T94:V94"/>
    <mergeCell ref="T87:V87"/>
    <mergeCell ref="T88:V88"/>
    <mergeCell ref="T89:V89"/>
    <mergeCell ref="T90:V90"/>
    <mergeCell ref="T91:V91"/>
    <mergeCell ref="T70:V70"/>
    <mergeCell ref="M12:P12"/>
    <mergeCell ref="M13:P13"/>
    <mergeCell ref="J25:K25"/>
    <mergeCell ref="O22:P22"/>
    <mergeCell ref="M32:P32"/>
    <mergeCell ref="J32:K32"/>
    <mergeCell ref="J29:K29"/>
    <mergeCell ref="M28:P28"/>
    <mergeCell ref="J28:K28"/>
    <mergeCell ref="M31:P31"/>
    <mergeCell ref="P20:P21"/>
    <mergeCell ref="O20:O21"/>
    <mergeCell ref="O25:P25"/>
    <mergeCell ref="B51:H51"/>
    <mergeCell ref="J51:K51"/>
    <mergeCell ref="W33:X33"/>
    <mergeCell ref="T33:U33"/>
    <mergeCell ref="B41:H41"/>
    <mergeCell ref="J41:K41"/>
    <mergeCell ref="B42:H42"/>
    <mergeCell ref="J42:K42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</mergeCells>
  <printOptions horizontalCentered="1"/>
  <pageMargins left="0" right="0" top="0.39370078740157483" bottom="1.1811023622047245" header="0.31496062992125984" footer="0.31496062992125984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2012-03-06T02:52:29Z</dcterms:modified>
</cp:coreProperties>
</file>