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мусоропровода'!$A$1:$Y$58</definedName>
  </definedNames>
  <calcPr calcId="124519"/>
</workbook>
</file>

<file path=xl/calcChain.xml><?xml version="1.0" encoding="utf-8"?>
<calcChain xmlns="http://schemas.openxmlformats.org/spreadsheetml/2006/main">
  <c r="F14" i="1"/>
  <c r="F13"/>
  <c r="Y13"/>
  <c r="Y14" s="1"/>
  <c r="J14"/>
  <c r="J13"/>
  <c r="T44"/>
  <c r="U44"/>
  <c r="I47"/>
  <c r="L14"/>
  <c r="L13"/>
  <c r="I14"/>
  <c r="I13"/>
  <c r="R13"/>
  <c r="R12"/>
  <c r="M20"/>
  <c r="J47"/>
  <c r="J40"/>
  <c r="F15" l="1"/>
  <c r="W36"/>
  <c r="I46" s="1"/>
  <c r="X36"/>
  <c r="J46" s="1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51" s="1"/>
  <c r="I24"/>
  <c r="I23" s="1"/>
  <c r="M19" s="1"/>
  <c r="I51" l="1"/>
  <c r="P20"/>
</calcChain>
</file>

<file path=xl/sharedStrings.xml><?xml version="1.0" encoding="utf-8"?>
<sst xmlns="http://schemas.openxmlformats.org/spreadsheetml/2006/main" count="83" uniqueCount="81">
  <si>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</si>
  <si>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</si>
  <si>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</si>
  <si>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</si>
  <si>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</si>
  <si>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</si>
  <si>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</si>
  <si>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</si>
  <si>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</si>
  <si>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</si>
  <si>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</si>
  <si>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</si>
  <si>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</si>
  <si>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</si>
  <si>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</si>
  <si>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</si>
  <si>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</si>
  <si>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</si>
  <si>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</si>
  <si>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</si>
  <si>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</si>
  <si>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</si>
  <si>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</si>
  <si>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</si>
  <si>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</si>
  <si>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</si>
  <si>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</si>
  <si>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</si>
  <si>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</si>
  <si>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</si>
  <si>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</si>
  <si>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</si>
  <si>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</si>
  <si>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</si>
  <si>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</si>
  <si>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</si>
  <si>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</si>
  <si>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</si>
  <si>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</si>
  <si>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</si>
  <si>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</si>
  <si>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</si>
  <si>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</si>
  <si>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</si>
  <si>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</si>
  <si>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</si>
  <si>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</si>
  <si>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</si>
  <si>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</si>
  <si>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</si>
  <si>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</si>
  <si>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</si>
  <si>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</si>
  <si>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</si>
  <si>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</si>
  <si>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</si>
  <si>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</si>
  <si>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</si>
  <si>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</si>
  <si>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</si>
  <si>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Комсомольский бульвар, д. №10</t>
    </r>
  </si>
  <si>
    <t>Замена труб ГВС - 0,8 м.</t>
  </si>
  <si>
    <t>Ремонт плит парапетных - 28 шт.</t>
  </si>
  <si>
    <t xml:space="preserve">Монтаж насоса на элеваторном узле </t>
  </si>
  <si>
    <t xml:space="preserve">Смена ливнестока </t>
  </si>
  <si>
    <t>Ремонт швов - 49,2 м.</t>
  </si>
  <si>
    <t>Ремонт электрооборудования</t>
  </si>
  <si>
    <t>7.1</t>
  </si>
  <si>
    <t>7.2</t>
  </si>
  <si>
    <t xml:space="preserve">Установка прибора учета ГВС </t>
  </si>
  <si>
    <t>5.1</t>
  </si>
  <si>
    <t>5.2</t>
  </si>
  <si>
    <t>5.3</t>
  </si>
  <si>
    <t>5.4</t>
  </si>
  <si>
    <t>5.5</t>
  </si>
  <si>
    <t>7.3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</si>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</sst>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9"/>
  <sheetViews>
    <sheetView tabSelected="1" view="pageBreakPreview" zoomScaleSheetLayoutView="100" workbookViewId="0">
      <selection activeCell="Y49" sqref="Y49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42578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2.5703125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25">
      <c r="A2" s="88" t="s">
        <v>59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25" ht="6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5" ht="12" customHeight="1">
      <c r="A4" s="150" t="s">
        <v>15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41"/>
    </row>
    <row r="5" spans="1:25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25">
      <c r="A7" s="152" t="s">
        <v>11</v>
      </c>
      <c r="B7" s="152"/>
      <c r="C7" s="152"/>
      <c r="D7" s="152"/>
      <c r="E7" s="32">
        <v>9086.6</v>
      </c>
      <c r="F7" s="2" t="s">
        <v>12</v>
      </c>
      <c r="G7" s="3"/>
      <c r="H7" s="3"/>
      <c r="I7" s="21" t="s">
        <v>13</v>
      </c>
      <c r="J7" s="42">
        <v>215</v>
      </c>
      <c r="K7" s="160" t="s">
        <v>14</v>
      </c>
      <c r="L7" s="160"/>
      <c r="M7" s="15"/>
    </row>
    <row r="8" spans="1:25" ht="4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5" ht="12" customHeight="1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5" ht="9.75" customHeight="1">
      <c r="A10" s="123"/>
      <c r="B10" s="124"/>
      <c r="C10" s="124"/>
      <c r="D10" s="124"/>
      <c r="E10" s="125"/>
      <c r="F10" s="119" t="s">
        <v>36</v>
      </c>
      <c r="G10" s="120"/>
      <c r="H10" s="21"/>
      <c r="I10" s="117" t="s">
        <v>52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ht="25.5" customHeight="1">
      <c r="A11" s="126"/>
      <c r="B11" s="127"/>
      <c r="C11" s="127"/>
      <c r="D11" s="127"/>
      <c r="E11" s="128"/>
      <c r="F11" s="121"/>
      <c r="G11" s="122"/>
      <c r="H11" s="15"/>
      <c r="I11" s="72" t="s">
        <v>53</v>
      </c>
      <c r="J11" s="118" t="s">
        <v>28</v>
      </c>
      <c r="K11" s="118"/>
      <c r="L11" s="72" t="s">
        <v>20</v>
      </c>
      <c r="Y11" s="73" t="s">
        <v>18</v>
      </c>
    </row>
    <row r="12" spans="1:25" ht="27" customHeight="1">
      <c r="A12" s="155" t="s">
        <v>77</v>
      </c>
      <c r="B12" s="156"/>
      <c r="C12" s="156"/>
      <c r="D12" s="156"/>
      <c r="E12" s="157"/>
      <c r="F12" s="153">
        <v>1372596.11</v>
      </c>
      <c r="G12" s="154"/>
      <c r="H12" s="15"/>
      <c r="I12" s="43"/>
      <c r="J12" s="115"/>
      <c r="K12" s="115"/>
      <c r="L12" s="43"/>
      <c r="M12" s="135"/>
      <c r="N12" s="135"/>
      <c r="O12" s="135"/>
      <c r="P12" s="135"/>
      <c r="Q12" s="50"/>
      <c r="R12" s="65">
        <f>998696.99+228095.44</f>
        <v>1226792.43</v>
      </c>
      <c r="Y12" s="69"/>
    </row>
    <row r="13" spans="1:25" ht="15" customHeight="1">
      <c r="A13" s="155" t="s">
        <v>21</v>
      </c>
      <c r="B13" s="156"/>
      <c r="C13" s="156"/>
      <c r="D13" s="156"/>
      <c r="E13" s="157"/>
      <c r="F13" s="153">
        <f>I13+J13+L13+Y13</f>
        <v>4533562.67</v>
      </c>
      <c r="G13" s="154"/>
      <c r="H13" s="15"/>
      <c r="I13" s="44">
        <f>M20</f>
        <v>1295566.93</v>
      </c>
      <c r="J13" s="116">
        <f>T44</f>
        <v>2948868.88</v>
      </c>
      <c r="K13" s="117"/>
      <c r="L13" s="44">
        <f>240964+48162.86</f>
        <v>289126.86</v>
      </c>
      <c r="M13" s="90"/>
      <c r="N13" s="90"/>
      <c r="O13" s="90"/>
      <c r="P13" s="90"/>
      <c r="Q13" s="50"/>
      <c r="R13" s="68">
        <f>R12*R40/100</f>
        <v>172674.54824877248</v>
      </c>
      <c r="Y13" s="70">
        <f>I46</f>
        <v>0</v>
      </c>
    </row>
    <row r="14" spans="1:25" ht="14.25" customHeight="1">
      <c r="A14" s="155" t="s">
        <v>78</v>
      </c>
      <c r="B14" s="156"/>
      <c r="C14" s="156"/>
      <c r="D14" s="156"/>
      <c r="E14" s="157"/>
      <c r="F14" s="153">
        <f>I14+J14+L14+Y14</f>
        <v>4334622.8221440259</v>
      </c>
      <c r="G14" s="154"/>
      <c r="H14" s="15"/>
      <c r="I14" s="44">
        <f>J23+J31+J32+J33+R13</f>
        <v>1285886.7221440261</v>
      </c>
      <c r="J14" s="116">
        <f>U44</f>
        <v>2772106.17</v>
      </c>
      <c r="K14" s="117"/>
      <c r="L14" s="44">
        <f>49176.17+227453.76</f>
        <v>276629.93</v>
      </c>
      <c r="M14" s="90"/>
      <c r="N14" s="90"/>
      <c r="O14" s="90"/>
      <c r="P14" s="90"/>
      <c r="Q14" s="50"/>
      <c r="R14" s="1"/>
      <c r="S14" s="31"/>
      <c r="Y14" s="70">
        <f>Y13</f>
        <v>0</v>
      </c>
    </row>
    <row r="15" spans="1:25" ht="7.5" customHeight="1">
      <c r="A15" s="91" t="s">
        <v>79</v>
      </c>
      <c r="B15" s="92"/>
      <c r="C15" s="92"/>
      <c r="D15" s="92"/>
      <c r="E15" s="93"/>
      <c r="F15" s="131">
        <f>F12+F13-F14</f>
        <v>1571535.9578559743</v>
      </c>
      <c r="G15" s="132"/>
      <c r="H15" s="15"/>
      <c r="M15" s="90"/>
      <c r="N15" s="90"/>
      <c r="O15" s="90"/>
      <c r="P15" s="90"/>
      <c r="Q15" s="51"/>
      <c r="R15" s="1"/>
    </row>
    <row r="16" spans="1:25" ht="21" customHeight="1">
      <c r="A16" s="94"/>
      <c r="B16" s="95"/>
      <c r="C16" s="95"/>
      <c r="D16" s="95"/>
      <c r="E16" s="96"/>
      <c r="F16" s="133"/>
      <c r="G16" s="134"/>
      <c r="H16" s="15"/>
      <c r="I16" s="24"/>
      <c r="J16" s="15"/>
      <c r="K16" s="15"/>
      <c r="L16" s="1"/>
    </row>
    <row r="17" spans="1:19" ht="9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3.5" customHeight="1">
      <c r="A18" s="149" t="s">
        <v>0</v>
      </c>
      <c r="B18" s="151" t="s">
        <v>1</v>
      </c>
      <c r="C18" s="151"/>
      <c r="D18" s="151"/>
      <c r="E18" s="151"/>
      <c r="F18" s="151"/>
      <c r="G18" s="151"/>
      <c r="H18" s="151"/>
      <c r="I18" s="158" t="s">
        <v>37</v>
      </c>
      <c r="J18" s="158"/>
      <c r="K18" s="158"/>
      <c r="L18" s="16"/>
      <c r="M18" s="109"/>
      <c r="N18" s="110"/>
      <c r="O18" s="111"/>
      <c r="P18" s="112"/>
    </row>
    <row r="19" spans="1:19" ht="12" customHeight="1">
      <c r="A19" s="149"/>
      <c r="B19" s="151"/>
      <c r="C19" s="151"/>
      <c r="D19" s="151"/>
      <c r="E19" s="151"/>
      <c r="F19" s="151"/>
      <c r="G19" s="151"/>
      <c r="H19" s="151"/>
      <c r="I19" s="149" t="s">
        <v>40</v>
      </c>
      <c r="J19" s="149" t="s">
        <v>38</v>
      </c>
      <c r="K19" s="149"/>
      <c r="L19" s="16"/>
      <c r="M19" s="113">
        <f>I23+I31+I32+I33+I40</f>
        <v>1295566.93</v>
      </c>
      <c r="N19" s="114"/>
      <c r="O19" s="140"/>
      <c r="P19" s="140"/>
    </row>
    <row r="20" spans="1:19" ht="8.25" customHeight="1">
      <c r="A20" s="149"/>
      <c r="B20" s="151"/>
      <c r="C20" s="151"/>
      <c r="D20" s="151"/>
      <c r="E20" s="151"/>
      <c r="F20" s="151"/>
      <c r="G20" s="151"/>
      <c r="H20" s="151"/>
      <c r="I20" s="149"/>
      <c r="J20" s="149"/>
      <c r="K20" s="149"/>
      <c r="L20" s="16"/>
      <c r="M20" s="136">
        <f>1074166.67+221400.26</f>
        <v>1295566.93</v>
      </c>
      <c r="N20" s="136"/>
      <c r="O20" s="142"/>
      <c r="P20" s="141">
        <f>M20-M19</f>
        <v>0</v>
      </c>
      <c r="Q20" s="81" t="s">
        <v>55</v>
      </c>
      <c r="R20" s="81" t="s">
        <v>56</v>
      </c>
      <c r="S20" s="147"/>
    </row>
    <row r="21" spans="1:19" ht="8.25" customHeight="1">
      <c r="A21" s="149"/>
      <c r="B21" s="151"/>
      <c r="C21" s="151"/>
      <c r="D21" s="151"/>
      <c r="E21" s="151"/>
      <c r="F21" s="151"/>
      <c r="G21" s="151"/>
      <c r="H21" s="151"/>
      <c r="I21" s="149"/>
      <c r="J21" s="149"/>
      <c r="K21" s="149"/>
      <c r="L21" s="16"/>
      <c r="M21" s="136"/>
      <c r="N21" s="136"/>
      <c r="O21" s="142"/>
      <c r="P21" s="142"/>
      <c r="Q21" s="81"/>
      <c r="R21" s="81"/>
      <c r="S21" s="147"/>
    </row>
    <row r="22" spans="1:19" ht="14.25" customHeight="1">
      <c r="A22" s="159" t="s">
        <v>16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7"/>
      <c r="M22" s="137"/>
      <c r="N22" s="138"/>
      <c r="O22" s="139"/>
      <c r="P22" s="139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03" t="s">
        <v>10</v>
      </c>
      <c r="C23" s="104"/>
      <c r="D23" s="104"/>
      <c r="E23" s="104"/>
      <c r="F23" s="104"/>
      <c r="G23" s="104"/>
      <c r="H23" s="105"/>
      <c r="I23" s="11">
        <f>I24+I25+I26+I27+I28+I29+I30</f>
        <v>404997.19088379701</v>
      </c>
      <c r="J23" s="129">
        <f>J24+J25+J26+J27+J28+J29+J30</f>
        <v>404997.19088379701</v>
      </c>
      <c r="K23" s="130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6" t="s">
        <v>22</v>
      </c>
      <c r="C24" s="107"/>
      <c r="D24" s="107"/>
      <c r="E24" s="107"/>
      <c r="F24" s="107"/>
      <c r="G24" s="107"/>
      <c r="H24" s="108"/>
      <c r="I24" s="12">
        <f t="shared" ref="I24:I39" si="0">J24</f>
        <v>184475.16024549917</v>
      </c>
      <c r="J24" s="77">
        <f>M20*R24/100</f>
        <v>184475.16024549917</v>
      </c>
      <c r="K24" s="78"/>
      <c r="L24" s="20"/>
      <c r="M24" s="82">
        <v>1.74</v>
      </c>
      <c r="N24" s="83"/>
      <c r="O24" s="83"/>
      <c r="P24" s="83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06" t="s">
        <v>7</v>
      </c>
      <c r="C25" s="107"/>
      <c r="D25" s="107"/>
      <c r="E25" s="107"/>
      <c r="F25" s="107"/>
      <c r="G25" s="107"/>
      <c r="H25" s="108"/>
      <c r="I25" s="12">
        <f t="shared" si="0"/>
        <v>0</v>
      </c>
      <c r="J25" s="77">
        <v>0</v>
      </c>
      <c r="K25" s="78"/>
      <c r="L25" s="20"/>
      <c r="M25" s="37"/>
      <c r="N25" s="37">
        <v>1.06</v>
      </c>
      <c r="O25" s="82">
        <v>0.56000000000000005</v>
      </c>
      <c r="P25" s="83"/>
      <c r="Q25" s="54"/>
      <c r="R25" s="55"/>
      <c r="S25" s="31"/>
    </row>
    <row r="26" spans="1:19" ht="15" customHeight="1">
      <c r="A26" s="5" t="s">
        <v>4</v>
      </c>
      <c r="B26" s="74" t="s">
        <v>23</v>
      </c>
      <c r="C26" s="75"/>
      <c r="D26" s="75"/>
      <c r="E26" s="75"/>
      <c r="F26" s="75"/>
      <c r="G26" s="75"/>
      <c r="H26" s="76"/>
      <c r="I26" s="12">
        <f t="shared" si="0"/>
        <v>0</v>
      </c>
      <c r="J26" s="86">
        <v>0</v>
      </c>
      <c r="K26" s="87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4" t="s">
        <v>8</v>
      </c>
      <c r="C27" s="75"/>
      <c r="D27" s="75"/>
      <c r="E27" s="75"/>
      <c r="F27" s="75"/>
      <c r="G27" s="75"/>
      <c r="H27" s="76"/>
      <c r="I27" s="12">
        <f t="shared" si="0"/>
        <v>108140.61117839605</v>
      </c>
      <c r="J27" s="86">
        <f>M20*R27/100</f>
        <v>108140.61117839605</v>
      </c>
      <c r="K27" s="87"/>
      <c r="L27" s="18"/>
      <c r="M27" s="82">
        <v>1.02</v>
      </c>
      <c r="N27" s="83"/>
      <c r="O27" s="83"/>
      <c r="P27" s="83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4" t="s">
        <v>45</v>
      </c>
      <c r="C28" s="75"/>
      <c r="D28" s="75"/>
      <c r="E28" s="75"/>
      <c r="F28" s="75"/>
      <c r="G28" s="75"/>
      <c r="H28" s="76"/>
      <c r="I28" s="35">
        <f t="shared" si="0"/>
        <v>13782.626914893617</v>
      </c>
      <c r="J28" s="86">
        <f>R28*M20/100</f>
        <v>13782.626914893617</v>
      </c>
      <c r="K28" s="87"/>
      <c r="L28" s="18"/>
      <c r="M28" s="82">
        <v>0.13</v>
      </c>
      <c r="N28" s="83"/>
      <c r="O28" s="83"/>
      <c r="P28" s="83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74" t="s">
        <v>46</v>
      </c>
      <c r="C29" s="75"/>
      <c r="D29" s="75"/>
      <c r="E29" s="75"/>
      <c r="F29" s="75"/>
      <c r="G29" s="75"/>
      <c r="H29" s="34"/>
      <c r="I29" s="35">
        <f t="shared" si="0"/>
        <v>79515.1552782324</v>
      </c>
      <c r="J29" s="86">
        <f>R29*M20/100</f>
        <v>79515.1552782324</v>
      </c>
      <c r="K29" s="87"/>
      <c r="L29" s="18"/>
      <c r="M29" s="82">
        <v>0.75</v>
      </c>
      <c r="N29" s="83"/>
      <c r="O29" s="83"/>
      <c r="P29" s="83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74" t="s">
        <v>47</v>
      </c>
      <c r="C30" s="75"/>
      <c r="D30" s="75"/>
      <c r="E30" s="75"/>
      <c r="F30" s="75"/>
      <c r="G30" s="75"/>
      <c r="H30" s="34"/>
      <c r="I30" s="35">
        <f t="shared" si="0"/>
        <v>19083.637266775779</v>
      </c>
      <c r="J30" s="86">
        <f>M20*R30/100</f>
        <v>19083.637266775779</v>
      </c>
      <c r="K30" s="87"/>
      <c r="L30" s="18"/>
      <c r="M30" s="82">
        <v>0.18</v>
      </c>
      <c r="N30" s="83"/>
      <c r="O30" s="83"/>
      <c r="P30" s="83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7" t="s">
        <v>19</v>
      </c>
      <c r="C31" s="98"/>
      <c r="D31" s="98"/>
      <c r="E31" s="98"/>
      <c r="F31" s="98"/>
      <c r="G31" s="98"/>
      <c r="H31" s="99"/>
      <c r="I31" s="11">
        <f t="shared" si="0"/>
        <v>146307.8857119476</v>
      </c>
      <c r="J31" s="129">
        <f>M20*R31/100</f>
        <v>146307.8857119476</v>
      </c>
      <c r="K31" s="130"/>
      <c r="L31" s="19"/>
      <c r="M31" s="82">
        <v>1.38</v>
      </c>
      <c r="N31" s="83"/>
      <c r="O31" s="83"/>
      <c r="P31" s="83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7" t="s">
        <v>48</v>
      </c>
      <c r="C32" s="98"/>
      <c r="D32" s="98"/>
      <c r="E32" s="98"/>
      <c r="F32" s="98"/>
      <c r="G32" s="98"/>
      <c r="H32" s="33"/>
      <c r="I32" s="11">
        <f t="shared" si="0"/>
        <v>97538.590474631725</v>
      </c>
      <c r="J32" s="129">
        <f>M20*R32/100</f>
        <v>97538.590474631725</v>
      </c>
      <c r="K32" s="130"/>
      <c r="L32" s="19"/>
      <c r="M32" s="82">
        <v>0.92</v>
      </c>
      <c r="N32" s="83"/>
      <c r="O32" s="83"/>
      <c r="P32" s="83"/>
      <c r="Q32" s="54">
        <v>0.92</v>
      </c>
      <c r="R32" s="55">
        <f>Q32*R22/Q22</f>
        <v>7.5286415711947621</v>
      </c>
      <c r="S32" s="31"/>
    </row>
    <row r="33" spans="1:25" ht="24.75" customHeight="1">
      <c r="A33" s="6">
        <v>4</v>
      </c>
      <c r="B33" s="100" t="s">
        <v>29</v>
      </c>
      <c r="C33" s="101"/>
      <c r="D33" s="101"/>
      <c r="E33" s="101"/>
      <c r="F33" s="101"/>
      <c r="G33" s="101"/>
      <c r="H33" s="102"/>
      <c r="I33" s="11">
        <f t="shared" si="0"/>
        <v>464368.50682487717</v>
      </c>
      <c r="J33" s="129">
        <f>J34+J35+J36+J37+J38+J39</f>
        <v>464368.50682487717</v>
      </c>
      <c r="K33" s="130"/>
      <c r="L33" s="19"/>
      <c r="M33" s="82">
        <v>4.38</v>
      </c>
      <c r="N33" s="143"/>
      <c r="O33" s="82">
        <v>5.72</v>
      </c>
      <c r="P33" s="83"/>
      <c r="Q33" s="54"/>
      <c r="R33" s="55"/>
      <c r="S33" s="31"/>
      <c r="T33" s="81" t="s">
        <v>57</v>
      </c>
      <c r="U33" s="81"/>
      <c r="W33" s="79" t="s">
        <v>58</v>
      </c>
      <c r="X33" s="80"/>
      <c r="Y33" s="71"/>
    </row>
    <row r="34" spans="1:25" ht="15" customHeight="1">
      <c r="A34" s="5" t="s">
        <v>25</v>
      </c>
      <c r="B34" s="74" t="s">
        <v>30</v>
      </c>
      <c r="C34" s="75"/>
      <c r="D34" s="75"/>
      <c r="E34" s="75"/>
      <c r="F34" s="75"/>
      <c r="G34" s="75"/>
      <c r="H34" s="76"/>
      <c r="I34" s="12">
        <f t="shared" si="0"/>
        <v>68913.134574468073</v>
      </c>
      <c r="J34" s="77">
        <f>M20*R34/100</f>
        <v>68913.134574468073</v>
      </c>
      <c r="K34" s="78"/>
      <c r="L34" s="20"/>
      <c r="M34" s="82">
        <v>0.65</v>
      </c>
      <c r="N34" s="83"/>
      <c r="O34" s="83"/>
      <c r="P34" s="83"/>
      <c r="Q34" s="53">
        <v>0.65</v>
      </c>
      <c r="R34" s="55">
        <f>Q34*R22/Q22</f>
        <v>5.3191489361702127</v>
      </c>
      <c r="S34" s="31"/>
      <c r="T34" s="45">
        <v>1072883.6000000001</v>
      </c>
      <c r="U34" s="45">
        <v>988397.89</v>
      </c>
      <c r="W34" s="45"/>
      <c r="X34" s="45"/>
      <c r="Y34" s="58"/>
    </row>
    <row r="35" spans="1:25" ht="13.5" customHeight="1">
      <c r="A35" s="5" t="s">
        <v>41</v>
      </c>
      <c r="B35" s="74" t="s">
        <v>31</v>
      </c>
      <c r="C35" s="75"/>
      <c r="D35" s="75"/>
      <c r="E35" s="75"/>
      <c r="F35" s="75"/>
      <c r="G35" s="75"/>
      <c r="H35" s="76"/>
      <c r="I35" s="12">
        <f t="shared" si="0"/>
        <v>81635.559418985256</v>
      </c>
      <c r="J35" s="77">
        <f>M20*R35/100</f>
        <v>81635.559418985256</v>
      </c>
      <c r="K35" s="78"/>
      <c r="L35" s="20"/>
      <c r="M35" s="82">
        <v>0.77</v>
      </c>
      <c r="N35" s="83"/>
      <c r="O35" s="83"/>
      <c r="P35" s="83"/>
      <c r="Q35" s="53">
        <v>0.77</v>
      </c>
      <c r="R35" s="55">
        <f>Q35*R22/Q22</f>
        <v>6.30114566284779</v>
      </c>
      <c r="S35" s="31"/>
      <c r="T35" s="45">
        <v>373641.14</v>
      </c>
      <c r="U35" s="45">
        <v>317854.07</v>
      </c>
      <c r="W35" s="45"/>
      <c r="X35" s="45"/>
      <c r="Y35" s="58"/>
    </row>
    <row r="36" spans="1:25" ht="17.25" customHeight="1">
      <c r="A36" s="5" t="s">
        <v>42</v>
      </c>
      <c r="B36" s="74" t="s">
        <v>32</v>
      </c>
      <c r="C36" s="75"/>
      <c r="D36" s="75"/>
      <c r="E36" s="75"/>
      <c r="F36" s="75"/>
      <c r="G36" s="75"/>
      <c r="H36" s="76"/>
      <c r="I36" s="12">
        <f t="shared" si="0"/>
        <v>71033.538715220944</v>
      </c>
      <c r="J36" s="77">
        <f>M20*R36/100</f>
        <v>71033.538715220944</v>
      </c>
      <c r="K36" s="78"/>
      <c r="L36" s="20"/>
      <c r="M36" s="82">
        <v>0.67</v>
      </c>
      <c r="N36" s="83"/>
      <c r="O36" s="83"/>
      <c r="P36" s="83"/>
      <c r="Q36" s="53">
        <v>0.67</v>
      </c>
      <c r="R36" s="55">
        <f>Q36*R22/Q22</f>
        <v>5.4828150572831422</v>
      </c>
      <c r="S36" s="31"/>
      <c r="T36" s="45">
        <v>197695.07</v>
      </c>
      <c r="U36" s="45">
        <v>180738.68</v>
      </c>
      <c r="W36" s="49">
        <f>SUM(W34:W35)</f>
        <v>0</v>
      </c>
      <c r="X36" s="49">
        <f>SUM(X34:X35)</f>
        <v>0</v>
      </c>
      <c r="Y36" s="29"/>
    </row>
    <row r="37" spans="1:25" ht="17.25" customHeight="1">
      <c r="A37" s="5" t="s">
        <v>49</v>
      </c>
      <c r="B37" s="74" t="s">
        <v>33</v>
      </c>
      <c r="C37" s="75"/>
      <c r="D37" s="75"/>
      <c r="E37" s="75"/>
      <c r="F37" s="75"/>
      <c r="G37" s="75"/>
      <c r="H37" s="76"/>
      <c r="I37" s="12">
        <f t="shared" si="0"/>
        <v>47709.093166939441</v>
      </c>
      <c r="J37" s="77">
        <f>M20*R37/100</f>
        <v>47709.093166939441</v>
      </c>
      <c r="K37" s="78"/>
      <c r="L37" s="20"/>
      <c r="M37" s="82">
        <v>0.45</v>
      </c>
      <c r="N37" s="83"/>
      <c r="O37" s="83"/>
      <c r="P37" s="83"/>
      <c r="Q37" s="53">
        <v>0.45</v>
      </c>
      <c r="R37" s="55">
        <f>Q37*R22/Q22</f>
        <v>3.6824877250409163</v>
      </c>
      <c r="S37" s="31"/>
      <c r="T37" s="46">
        <v>366888.72</v>
      </c>
      <c r="U37" s="45">
        <v>321104.27</v>
      </c>
    </row>
    <row r="38" spans="1:25" ht="15" customHeight="1">
      <c r="A38" s="5" t="s">
        <v>50</v>
      </c>
      <c r="B38" s="74" t="s">
        <v>34</v>
      </c>
      <c r="C38" s="75"/>
      <c r="D38" s="75"/>
      <c r="E38" s="75"/>
      <c r="F38" s="75"/>
      <c r="G38" s="75"/>
      <c r="H38" s="76"/>
      <c r="I38" s="12">
        <f t="shared" si="0"/>
        <v>0</v>
      </c>
      <c r="J38" s="86">
        <v>0</v>
      </c>
      <c r="K38" s="87"/>
      <c r="L38" s="18"/>
      <c r="M38" s="36"/>
      <c r="N38" s="36"/>
      <c r="O38" s="82">
        <v>1.34</v>
      </c>
      <c r="P38" s="83"/>
      <c r="Q38" s="53"/>
      <c r="R38" s="55"/>
      <c r="S38" s="31"/>
      <c r="T38" s="45">
        <v>410779.39</v>
      </c>
      <c r="U38" s="45">
        <v>396303.5</v>
      </c>
    </row>
    <row r="39" spans="1:25" ht="17.25" customHeight="1">
      <c r="A39" s="5" t="s">
        <v>51</v>
      </c>
      <c r="B39" s="74" t="s">
        <v>24</v>
      </c>
      <c r="C39" s="75"/>
      <c r="D39" s="75"/>
      <c r="E39" s="75"/>
      <c r="F39" s="75"/>
      <c r="G39" s="75"/>
      <c r="H39" s="76"/>
      <c r="I39" s="12">
        <f t="shared" si="0"/>
        <v>195077.18094926345</v>
      </c>
      <c r="J39" s="77">
        <f>M20*R39/100</f>
        <v>195077.18094926345</v>
      </c>
      <c r="K39" s="78"/>
      <c r="L39" s="20"/>
      <c r="M39" s="82">
        <v>1.84</v>
      </c>
      <c r="N39" s="83"/>
      <c r="O39" s="83"/>
      <c r="P39" s="83"/>
      <c r="Q39" s="56">
        <v>1.84</v>
      </c>
      <c r="R39" s="57">
        <f>Q39*R22/Q22</f>
        <v>15.057283142389524</v>
      </c>
      <c r="S39" s="31"/>
      <c r="T39" s="66">
        <v>246140.84</v>
      </c>
      <c r="U39" s="66">
        <v>257079.32</v>
      </c>
    </row>
    <row r="40" spans="1:25" ht="15" customHeight="1">
      <c r="A40" s="4">
        <v>5</v>
      </c>
      <c r="B40" s="100" t="s">
        <v>9</v>
      </c>
      <c r="C40" s="101"/>
      <c r="D40" s="101"/>
      <c r="E40" s="101"/>
      <c r="F40" s="101"/>
      <c r="G40" s="101"/>
      <c r="H40" s="102"/>
      <c r="I40" s="11">
        <f>M20*R40/100</f>
        <v>182354.75610474631</v>
      </c>
      <c r="J40" s="129">
        <f>J41+J42+J43+J44+J45</f>
        <v>68023</v>
      </c>
      <c r="K40" s="130"/>
      <c r="L40" s="19"/>
      <c r="M40" s="82">
        <v>1.72</v>
      </c>
      <c r="N40" s="83"/>
      <c r="O40" s="83"/>
      <c r="P40" s="83"/>
      <c r="Q40" s="53">
        <v>1.72</v>
      </c>
      <c r="R40" s="55">
        <f>Q40*R22/Q22</f>
        <v>14.075286415711947</v>
      </c>
      <c r="S40" s="31"/>
      <c r="T40" s="45">
        <v>83379.070000000007</v>
      </c>
      <c r="U40" s="45">
        <v>90030</v>
      </c>
    </row>
    <row r="41" spans="1:25" ht="15" customHeight="1">
      <c r="A41" s="5" t="s">
        <v>70</v>
      </c>
      <c r="B41" s="74" t="s">
        <v>61</v>
      </c>
      <c r="C41" s="75"/>
      <c r="D41" s="75"/>
      <c r="E41" s="75"/>
      <c r="F41" s="75"/>
      <c r="G41" s="75"/>
      <c r="H41" s="76"/>
      <c r="I41" s="35"/>
      <c r="J41" s="77">
        <v>9099</v>
      </c>
      <c r="K41" s="78"/>
      <c r="L41" s="19"/>
      <c r="M41" s="47"/>
      <c r="N41" s="48"/>
      <c r="O41" s="48"/>
      <c r="P41" s="48"/>
      <c r="Q41" s="53"/>
      <c r="R41" s="55"/>
      <c r="S41" s="31"/>
      <c r="T41" s="45">
        <v>34912.39</v>
      </c>
      <c r="U41" s="45">
        <v>40979.33</v>
      </c>
    </row>
    <row r="42" spans="1:25" ht="15" customHeight="1">
      <c r="A42" s="5" t="s">
        <v>71</v>
      </c>
      <c r="B42" s="74" t="s">
        <v>62</v>
      </c>
      <c r="C42" s="75"/>
      <c r="D42" s="75"/>
      <c r="E42" s="75"/>
      <c r="F42" s="75"/>
      <c r="G42" s="75"/>
      <c r="H42" s="76"/>
      <c r="I42" s="35"/>
      <c r="J42" s="77">
        <v>33937</v>
      </c>
      <c r="K42" s="78"/>
      <c r="L42" s="19"/>
      <c r="M42" s="47"/>
      <c r="N42" s="48"/>
      <c r="O42" s="48"/>
      <c r="P42" s="48"/>
      <c r="Q42" s="53"/>
      <c r="R42" s="55"/>
      <c r="S42" s="31"/>
      <c r="T42" s="45">
        <v>72127.53</v>
      </c>
      <c r="U42" s="45">
        <v>82521.61</v>
      </c>
    </row>
    <row r="43" spans="1:25" ht="15" customHeight="1">
      <c r="A43" s="5" t="s">
        <v>72</v>
      </c>
      <c r="B43" s="74" t="s">
        <v>63</v>
      </c>
      <c r="C43" s="75"/>
      <c r="D43" s="75"/>
      <c r="E43" s="75"/>
      <c r="F43" s="75"/>
      <c r="G43" s="75"/>
      <c r="H43" s="76"/>
      <c r="I43" s="35"/>
      <c r="J43" s="77">
        <v>14388</v>
      </c>
      <c r="K43" s="78"/>
      <c r="L43" s="19"/>
      <c r="M43" s="59"/>
      <c r="N43" s="60"/>
      <c r="O43" s="60"/>
      <c r="P43" s="60"/>
      <c r="Q43" s="53"/>
      <c r="R43" s="55"/>
      <c r="S43" s="31"/>
      <c r="T43" s="46">
        <v>90421.13</v>
      </c>
      <c r="U43" s="45">
        <v>97097.5</v>
      </c>
    </row>
    <row r="44" spans="1:25" ht="15" customHeight="1">
      <c r="A44" s="5" t="s">
        <v>73</v>
      </c>
      <c r="B44" s="74" t="s">
        <v>64</v>
      </c>
      <c r="C44" s="75"/>
      <c r="D44" s="75"/>
      <c r="E44" s="75"/>
      <c r="F44" s="75"/>
      <c r="G44" s="75"/>
      <c r="H44" s="76"/>
      <c r="I44" s="35"/>
      <c r="J44" s="77">
        <v>3050</v>
      </c>
      <c r="K44" s="78"/>
      <c r="L44" s="19"/>
      <c r="M44" s="59"/>
      <c r="N44" s="60"/>
      <c r="O44" s="60"/>
      <c r="P44" s="60"/>
      <c r="Q44" s="53"/>
      <c r="R44" s="55"/>
      <c r="S44" s="31"/>
      <c r="T44" s="67">
        <f>SUM(T34:T43)</f>
        <v>2948868.88</v>
      </c>
      <c r="U44" s="67">
        <f>SUM(U34:U43)</f>
        <v>2772106.17</v>
      </c>
    </row>
    <row r="45" spans="1:25" ht="15" customHeight="1">
      <c r="A45" s="5" t="s">
        <v>74</v>
      </c>
      <c r="B45" s="74" t="s">
        <v>65</v>
      </c>
      <c r="C45" s="75"/>
      <c r="D45" s="75"/>
      <c r="E45" s="75"/>
      <c r="F45" s="75"/>
      <c r="G45" s="75"/>
      <c r="H45" s="76"/>
      <c r="I45" s="35"/>
      <c r="J45" s="77">
        <v>7549</v>
      </c>
      <c r="K45" s="78"/>
      <c r="L45" s="19"/>
      <c r="M45" s="61"/>
      <c r="N45" s="62"/>
      <c r="O45" s="62"/>
      <c r="P45" s="62"/>
      <c r="Q45" s="53"/>
      <c r="R45" s="55"/>
      <c r="S45" s="31"/>
      <c r="T45" s="58"/>
      <c r="U45" s="58"/>
    </row>
    <row r="46" spans="1:25" ht="15" customHeight="1">
      <c r="A46" s="4">
        <v>6</v>
      </c>
      <c r="B46" s="97" t="s">
        <v>18</v>
      </c>
      <c r="C46" s="98"/>
      <c r="D46" s="98"/>
      <c r="E46" s="98"/>
      <c r="F46" s="98"/>
      <c r="G46" s="98"/>
      <c r="H46" s="99"/>
      <c r="I46" s="11">
        <f>W36</f>
        <v>0</v>
      </c>
      <c r="J46" s="129">
        <f>X36</f>
        <v>0</v>
      </c>
      <c r="K46" s="130"/>
      <c r="L46" s="20"/>
      <c r="M46" s="84"/>
      <c r="N46" s="85"/>
      <c r="O46" s="85"/>
      <c r="P46" s="85"/>
      <c r="Q46" s="53"/>
      <c r="R46" s="53"/>
      <c r="S46" s="31"/>
      <c r="T46" s="58"/>
      <c r="U46" s="58"/>
    </row>
    <row r="47" spans="1:25" ht="15" customHeight="1">
      <c r="A47" s="4">
        <v>7</v>
      </c>
      <c r="B47" s="100" t="s">
        <v>20</v>
      </c>
      <c r="C47" s="101"/>
      <c r="D47" s="101"/>
      <c r="E47" s="101"/>
      <c r="F47" s="101"/>
      <c r="G47" s="101"/>
      <c r="H47" s="13"/>
      <c r="I47" s="11">
        <f>L13</f>
        <v>289126.86</v>
      </c>
      <c r="J47" s="129">
        <f>J48+J49+J50</f>
        <v>875844</v>
      </c>
      <c r="K47" s="130"/>
      <c r="L47" s="19"/>
      <c r="M47" s="168">
        <v>2.71</v>
      </c>
      <c r="N47" s="168"/>
      <c r="O47" s="168"/>
      <c r="P47" s="169"/>
      <c r="Q47" s="54"/>
      <c r="R47" s="54"/>
      <c r="S47" s="31"/>
    </row>
    <row r="48" spans="1:25" ht="15" customHeight="1">
      <c r="A48" s="5" t="s">
        <v>67</v>
      </c>
      <c r="B48" s="74" t="s">
        <v>66</v>
      </c>
      <c r="C48" s="75"/>
      <c r="D48" s="75"/>
      <c r="E48" s="75"/>
      <c r="F48" s="75"/>
      <c r="G48" s="75"/>
      <c r="H48" s="76"/>
      <c r="I48" s="35"/>
      <c r="J48" s="77">
        <v>499348</v>
      </c>
      <c r="K48" s="78"/>
      <c r="L48" s="19"/>
      <c r="M48" s="63"/>
      <c r="N48" s="63"/>
      <c r="O48" s="63"/>
      <c r="P48" s="63"/>
      <c r="Q48" s="64"/>
      <c r="R48" s="64"/>
      <c r="S48" s="31"/>
    </row>
    <row r="49" spans="1:38" ht="15" customHeight="1">
      <c r="A49" s="5" t="s">
        <v>68</v>
      </c>
      <c r="B49" s="74" t="s">
        <v>69</v>
      </c>
      <c r="C49" s="75"/>
      <c r="D49" s="75"/>
      <c r="E49" s="75"/>
      <c r="F49" s="75"/>
      <c r="G49" s="75"/>
      <c r="H49" s="76"/>
      <c r="I49" s="35"/>
      <c r="J49" s="77">
        <v>126331</v>
      </c>
      <c r="K49" s="78"/>
      <c r="L49" s="19"/>
      <c r="M49" s="63"/>
      <c r="N49" s="63"/>
      <c r="O49" s="63"/>
      <c r="P49" s="63"/>
      <c r="Q49" s="64"/>
      <c r="R49" s="64"/>
      <c r="S49" s="31"/>
    </row>
    <row r="50" spans="1:38" ht="15" customHeight="1">
      <c r="A50" s="5" t="s">
        <v>75</v>
      </c>
      <c r="B50" s="74" t="s">
        <v>76</v>
      </c>
      <c r="C50" s="75"/>
      <c r="D50" s="75"/>
      <c r="E50" s="75"/>
      <c r="F50" s="75"/>
      <c r="G50" s="75"/>
      <c r="H50" s="76"/>
      <c r="I50" s="35"/>
      <c r="J50" s="77">
        <v>250165</v>
      </c>
      <c r="K50" s="78"/>
      <c r="L50" s="19"/>
      <c r="M50" s="63"/>
      <c r="N50" s="63"/>
      <c r="O50" s="63"/>
      <c r="P50" s="63"/>
      <c r="Q50" s="64"/>
      <c r="R50" s="64"/>
      <c r="S50" s="31"/>
    </row>
    <row r="51" spans="1:38" ht="15" customHeight="1">
      <c r="A51" s="8"/>
      <c r="B51" s="161" t="s">
        <v>27</v>
      </c>
      <c r="C51" s="162"/>
      <c r="D51" s="162"/>
      <c r="E51" s="162"/>
      <c r="F51" s="162"/>
      <c r="G51" s="162"/>
      <c r="H51" s="163"/>
      <c r="I51" s="10">
        <f>I23+I31+I33+I40+I46+I47+I32</f>
        <v>1584693.7899999996</v>
      </c>
      <c r="J51" s="165">
        <f>J23+J31+J32+J33+J40+J46+J47</f>
        <v>2057079.1738952536</v>
      </c>
      <c r="K51" s="166"/>
      <c r="L51" s="19"/>
      <c r="M51" s="9"/>
      <c r="N51" s="9"/>
      <c r="O51" s="9"/>
      <c r="P51" s="28"/>
      <c r="Q51" s="23"/>
      <c r="R51" s="14"/>
    </row>
    <row r="52" spans="1:38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N52" s="164"/>
      <c r="O52" s="164"/>
      <c r="P52" s="164"/>
      <c r="Q52" s="164"/>
      <c r="R52" s="164"/>
      <c r="S52" s="164"/>
    </row>
    <row r="53" spans="1:38" ht="50.25" customHeight="1">
      <c r="A53" s="148" t="s">
        <v>80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</row>
    <row r="54" spans="1:38" ht="22.5" customHeight="1">
      <c r="A54" s="167" t="s">
        <v>39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T54" s="144"/>
      <c r="U54" s="144"/>
      <c r="V54" s="144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 ht="7.5" customHeight="1">
      <c r="T55" s="144"/>
      <c r="U55" s="144"/>
      <c r="V55" s="144"/>
      <c r="W55" s="26"/>
      <c r="X55" s="26"/>
      <c r="Y55" s="26"/>
      <c r="Z55" s="26"/>
      <c r="AA55" s="26"/>
      <c r="AB55" s="20"/>
      <c r="AC55" s="20"/>
      <c r="AD55" s="20"/>
      <c r="AE55" s="20"/>
      <c r="AF55" s="20"/>
      <c r="AG55" s="29"/>
      <c r="AH55" s="29"/>
      <c r="AI55" s="29"/>
      <c r="AJ55" s="29"/>
      <c r="AK55" s="29"/>
      <c r="AL55" s="29"/>
    </row>
    <row r="56" spans="1:38" ht="12" customHeight="1">
      <c r="A56" s="167" t="s">
        <v>54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T56" s="144"/>
      <c r="U56" s="144"/>
      <c r="V56" s="144"/>
      <c r="W56" s="26"/>
      <c r="X56" s="26"/>
      <c r="Y56" s="26"/>
      <c r="Z56" s="26"/>
      <c r="AA56" s="26"/>
      <c r="AB56" s="20"/>
      <c r="AC56" s="20"/>
      <c r="AD56" s="20"/>
      <c r="AE56" s="20"/>
      <c r="AF56" s="20"/>
      <c r="AG56" s="29"/>
      <c r="AH56" s="29"/>
      <c r="AI56" s="29"/>
      <c r="AJ56" s="29"/>
      <c r="AK56" s="29"/>
      <c r="AL56" s="29"/>
    </row>
    <row r="57" spans="1:38" ht="7.5" customHeight="1">
      <c r="T57" s="144"/>
      <c r="U57" s="144"/>
      <c r="V57" s="144"/>
      <c r="W57" s="26"/>
      <c r="X57" s="26"/>
      <c r="Y57" s="26"/>
      <c r="Z57" s="26"/>
      <c r="AA57" s="26"/>
      <c r="AB57" s="20"/>
      <c r="AC57" s="20"/>
      <c r="AD57" s="20"/>
      <c r="AE57" s="20"/>
      <c r="AF57" s="20"/>
      <c r="AG57" s="29"/>
      <c r="AH57" s="29"/>
      <c r="AI57" s="29"/>
      <c r="AJ57" s="29"/>
      <c r="AK57" s="29"/>
      <c r="AL57" s="29"/>
    </row>
    <row r="58" spans="1:38">
      <c r="A58" s="167" t="s">
        <v>26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T58" s="144"/>
      <c r="U58" s="144"/>
      <c r="V58" s="144"/>
      <c r="W58" s="26"/>
      <c r="X58" s="26"/>
      <c r="Y58" s="26"/>
      <c r="Z58" s="26"/>
      <c r="AA58" s="26"/>
      <c r="AB58" s="20"/>
      <c r="AC58" s="20"/>
      <c r="AD58" s="20"/>
      <c r="AE58" s="20"/>
      <c r="AF58" s="20"/>
      <c r="AG58" s="29"/>
      <c r="AH58" s="29"/>
      <c r="AI58" s="29"/>
      <c r="AJ58" s="29"/>
      <c r="AK58" s="29"/>
      <c r="AL58" s="29"/>
    </row>
    <row r="59" spans="1:38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T59" s="145"/>
      <c r="U59" s="145"/>
      <c r="V59" s="145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9"/>
      <c r="AH59" s="29"/>
      <c r="AI59" s="29"/>
      <c r="AJ59" s="29"/>
      <c r="AK59" s="29"/>
      <c r="AL59" s="29"/>
    </row>
    <row r="60" spans="1:38"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>
      <c r="T62" s="146"/>
      <c r="U62" s="146"/>
      <c r="V62" s="146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9"/>
      <c r="AJ62" s="29"/>
      <c r="AK62" s="29"/>
      <c r="AL62" s="29"/>
    </row>
    <row r="63" spans="1:38">
      <c r="T63" s="146"/>
      <c r="U63" s="146"/>
      <c r="V63" s="14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9"/>
      <c r="AJ63" s="29"/>
      <c r="AK63" s="29"/>
      <c r="AL63" s="29"/>
    </row>
    <row r="64" spans="1:38">
      <c r="T64" s="146"/>
      <c r="U64" s="146"/>
      <c r="V64" s="14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9"/>
      <c r="AJ64" s="29"/>
      <c r="AK64" s="29"/>
      <c r="AL64" s="29"/>
    </row>
    <row r="65" spans="20:38">
      <c r="T65" s="146"/>
      <c r="U65" s="146"/>
      <c r="V65" s="14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29"/>
      <c r="AK65" s="29"/>
      <c r="AL65" s="29"/>
    </row>
    <row r="66" spans="20:38">
      <c r="T66" s="144"/>
      <c r="U66" s="144"/>
      <c r="V66" s="144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44"/>
      <c r="U67" s="144"/>
      <c r="V67" s="144"/>
      <c r="W67" s="26"/>
      <c r="X67" s="26"/>
      <c r="Y67" s="26"/>
      <c r="Z67" s="26"/>
      <c r="AA67" s="26"/>
      <c r="AB67" s="20"/>
      <c r="AC67" s="20"/>
      <c r="AD67" s="20"/>
      <c r="AE67" s="20"/>
      <c r="AF67" s="20"/>
      <c r="AG67" s="20"/>
      <c r="AH67" s="20"/>
      <c r="AI67" s="29"/>
      <c r="AJ67" s="29"/>
      <c r="AK67" s="29"/>
      <c r="AL67" s="29"/>
    </row>
    <row r="68" spans="20:38">
      <c r="T68" s="144"/>
      <c r="U68" s="144"/>
      <c r="V68" s="144"/>
      <c r="W68" s="26"/>
      <c r="X68" s="26"/>
      <c r="Y68" s="26"/>
      <c r="Z68" s="26"/>
      <c r="AA68" s="26"/>
      <c r="AB68" s="20"/>
      <c r="AC68" s="20"/>
      <c r="AD68" s="20"/>
      <c r="AE68" s="20"/>
      <c r="AF68" s="20"/>
      <c r="AG68" s="20"/>
      <c r="AH68" s="20"/>
      <c r="AI68" s="29"/>
      <c r="AJ68" s="29"/>
      <c r="AK68" s="29"/>
      <c r="AL68" s="29"/>
    </row>
    <row r="69" spans="20:38">
      <c r="T69" s="144"/>
      <c r="U69" s="144"/>
      <c r="V69" s="144"/>
      <c r="W69" s="26"/>
      <c r="X69" s="26"/>
      <c r="Y69" s="26"/>
      <c r="Z69" s="26"/>
      <c r="AA69" s="26"/>
      <c r="AB69" s="20"/>
      <c r="AC69" s="20"/>
      <c r="AD69" s="20"/>
      <c r="AE69" s="20"/>
      <c r="AF69" s="20"/>
      <c r="AG69" s="20"/>
      <c r="AH69" s="20"/>
      <c r="AI69" s="29"/>
      <c r="AJ69" s="29"/>
      <c r="AK69" s="29"/>
      <c r="AL69" s="29"/>
    </row>
    <row r="70" spans="20:38">
      <c r="T70" s="144"/>
      <c r="U70" s="144"/>
      <c r="V70" s="144"/>
      <c r="W70" s="26"/>
      <c r="X70" s="26"/>
      <c r="Y70" s="26"/>
      <c r="Z70" s="26"/>
      <c r="AA70" s="26"/>
      <c r="AB70" s="20"/>
      <c r="AC70" s="20"/>
      <c r="AD70" s="20"/>
      <c r="AE70" s="20"/>
      <c r="AF70" s="20"/>
      <c r="AG70" s="20"/>
      <c r="AH70" s="20"/>
      <c r="AI70" s="29"/>
      <c r="AJ70" s="29"/>
      <c r="AK70" s="29"/>
      <c r="AL70" s="29"/>
    </row>
    <row r="71" spans="20:38">
      <c r="T71" s="145"/>
      <c r="U71" s="145"/>
      <c r="V71" s="145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9"/>
      <c r="AJ71" s="29"/>
      <c r="AK71" s="29"/>
      <c r="AL71" s="29"/>
    </row>
    <row r="72" spans="20:38"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20:38"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20:38">
      <c r="T74" s="146"/>
      <c r="U74" s="146"/>
      <c r="V74" s="146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9"/>
      <c r="AH74" s="29"/>
      <c r="AI74" s="29"/>
      <c r="AJ74" s="29"/>
      <c r="AK74" s="29"/>
      <c r="AL74" s="29"/>
    </row>
    <row r="75" spans="20:38">
      <c r="T75" s="146"/>
      <c r="U75" s="146"/>
      <c r="V75" s="14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9"/>
      <c r="AH75" s="29"/>
      <c r="AI75" s="29"/>
      <c r="AJ75" s="29"/>
      <c r="AK75" s="29"/>
      <c r="AL75" s="29"/>
    </row>
    <row r="76" spans="20:38">
      <c r="T76" s="146"/>
      <c r="U76" s="146"/>
      <c r="V76" s="14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9"/>
      <c r="AH76" s="29"/>
      <c r="AI76" s="29"/>
      <c r="AJ76" s="29"/>
      <c r="AK76" s="29"/>
      <c r="AL76" s="29"/>
    </row>
    <row r="77" spans="20:38">
      <c r="T77" s="146"/>
      <c r="U77" s="146"/>
      <c r="V77" s="14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29"/>
      <c r="AK77" s="29"/>
      <c r="AL77" s="29"/>
    </row>
    <row r="78" spans="20:38">
      <c r="T78" s="144"/>
      <c r="U78" s="144"/>
      <c r="V78" s="144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44"/>
      <c r="U79" s="144"/>
      <c r="V79" s="144"/>
      <c r="W79" s="26"/>
      <c r="X79" s="26"/>
      <c r="Y79" s="26"/>
      <c r="Z79" s="26"/>
      <c r="AA79" s="26"/>
      <c r="AB79" s="20"/>
      <c r="AC79" s="20"/>
      <c r="AD79" s="20"/>
      <c r="AE79" s="20"/>
      <c r="AF79" s="20"/>
      <c r="AG79" s="29"/>
      <c r="AH79" s="29"/>
      <c r="AI79" s="29"/>
      <c r="AJ79" s="29"/>
      <c r="AK79" s="29"/>
      <c r="AL79" s="29"/>
    </row>
    <row r="80" spans="20:38">
      <c r="T80" s="144"/>
      <c r="U80" s="144"/>
      <c r="V80" s="144"/>
      <c r="W80" s="26"/>
      <c r="X80" s="26"/>
      <c r="Y80" s="26"/>
      <c r="Z80" s="26"/>
      <c r="AA80" s="26"/>
      <c r="AB80" s="20"/>
      <c r="AC80" s="20"/>
      <c r="AD80" s="20"/>
      <c r="AE80" s="20"/>
      <c r="AF80" s="20"/>
      <c r="AG80" s="29"/>
      <c r="AH80" s="29"/>
      <c r="AI80" s="29"/>
      <c r="AJ80" s="29"/>
      <c r="AK80" s="29"/>
      <c r="AL80" s="29"/>
    </row>
    <row r="81" spans="20:38">
      <c r="T81" s="144"/>
      <c r="U81" s="144"/>
      <c r="V81" s="144"/>
      <c r="W81" s="26"/>
      <c r="X81" s="26"/>
      <c r="Y81" s="26"/>
      <c r="Z81" s="26"/>
      <c r="AA81" s="30"/>
      <c r="AB81" s="20"/>
      <c r="AC81" s="20"/>
      <c r="AD81" s="20"/>
      <c r="AE81" s="20"/>
      <c r="AF81" s="20"/>
      <c r="AG81" s="29"/>
      <c r="AH81" s="29"/>
      <c r="AI81" s="29"/>
      <c r="AJ81" s="29"/>
      <c r="AK81" s="29"/>
      <c r="AL81" s="29"/>
    </row>
    <row r="82" spans="20:38">
      <c r="T82" s="144"/>
      <c r="U82" s="144"/>
      <c r="V82" s="144"/>
      <c r="W82" s="26"/>
      <c r="X82" s="26"/>
      <c r="Y82" s="26"/>
      <c r="Z82" s="26"/>
      <c r="AA82" s="26"/>
      <c r="AB82" s="20"/>
      <c r="AC82" s="20"/>
      <c r="AD82" s="20"/>
      <c r="AE82" s="20"/>
      <c r="AF82" s="20"/>
      <c r="AG82" s="29"/>
      <c r="AH82" s="29"/>
      <c r="AI82" s="29"/>
      <c r="AJ82" s="29"/>
      <c r="AK82" s="29"/>
      <c r="AL82" s="29"/>
    </row>
    <row r="83" spans="20:38">
      <c r="T83" s="145"/>
      <c r="U83" s="145"/>
      <c r="V83" s="145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29"/>
      <c r="AK83" s="29"/>
      <c r="AL83" s="29"/>
    </row>
    <row r="84" spans="20:38"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20:38"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20:38">
      <c r="T86" s="146"/>
      <c r="U86" s="146"/>
      <c r="V86" s="146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9"/>
      <c r="AH86" s="29"/>
      <c r="AI86" s="29"/>
      <c r="AJ86" s="29"/>
      <c r="AK86" s="29"/>
      <c r="AL86" s="29"/>
    </row>
    <row r="87" spans="20:38">
      <c r="T87" s="146"/>
      <c r="U87" s="146"/>
      <c r="V87" s="14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9"/>
      <c r="AH87" s="29"/>
      <c r="AI87" s="29"/>
      <c r="AJ87" s="29"/>
      <c r="AK87" s="29"/>
      <c r="AL87" s="29"/>
    </row>
    <row r="88" spans="20:38">
      <c r="T88" s="146"/>
      <c r="U88" s="146"/>
      <c r="V88" s="14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9"/>
      <c r="AH88" s="29"/>
      <c r="AI88" s="29"/>
      <c r="AJ88" s="29"/>
      <c r="AK88" s="29"/>
      <c r="AL88" s="29"/>
    </row>
    <row r="89" spans="20:38">
      <c r="T89" s="146"/>
      <c r="U89" s="146"/>
      <c r="V89" s="14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29"/>
      <c r="AK89" s="29"/>
      <c r="AL89" s="29"/>
    </row>
    <row r="90" spans="20:38">
      <c r="T90" s="144"/>
      <c r="U90" s="144"/>
      <c r="V90" s="144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44"/>
      <c r="U91" s="144"/>
      <c r="V91" s="144"/>
      <c r="W91" s="26"/>
      <c r="X91" s="26"/>
      <c r="Y91" s="26"/>
      <c r="Z91" s="26"/>
      <c r="AA91" s="26"/>
      <c r="AB91" s="20"/>
      <c r="AC91" s="20"/>
      <c r="AD91" s="20"/>
      <c r="AE91" s="20"/>
      <c r="AF91" s="20"/>
      <c r="AG91" s="29"/>
      <c r="AH91" s="29"/>
      <c r="AI91" s="29"/>
      <c r="AJ91" s="29"/>
      <c r="AK91" s="29"/>
      <c r="AL91" s="29"/>
    </row>
    <row r="92" spans="20:38">
      <c r="T92" s="144"/>
      <c r="U92" s="144"/>
      <c r="V92" s="144"/>
      <c r="W92" s="26"/>
      <c r="X92" s="26"/>
      <c r="Y92" s="26"/>
      <c r="Z92" s="26"/>
      <c r="AA92" s="26"/>
      <c r="AB92" s="20"/>
      <c r="AC92" s="20"/>
      <c r="AD92" s="20"/>
      <c r="AE92" s="20"/>
      <c r="AF92" s="20"/>
      <c r="AG92" s="29"/>
      <c r="AH92" s="29"/>
      <c r="AI92" s="29"/>
      <c r="AJ92" s="29"/>
      <c r="AK92" s="29"/>
      <c r="AL92" s="29"/>
    </row>
    <row r="93" spans="20:38">
      <c r="T93" s="144"/>
      <c r="U93" s="144"/>
      <c r="V93" s="144"/>
      <c r="W93" s="26"/>
      <c r="X93" s="26"/>
      <c r="Y93" s="26"/>
      <c r="Z93" s="26"/>
      <c r="AA93" s="26"/>
      <c r="AB93" s="20"/>
      <c r="AC93" s="20"/>
      <c r="AD93" s="20"/>
      <c r="AE93" s="20"/>
      <c r="AF93" s="20"/>
      <c r="AG93" s="29"/>
      <c r="AH93" s="29"/>
      <c r="AI93" s="29"/>
      <c r="AJ93" s="29"/>
      <c r="AK93" s="29"/>
      <c r="AL93" s="29"/>
    </row>
    <row r="94" spans="20:38">
      <c r="T94" s="144"/>
      <c r="U94" s="144"/>
      <c r="V94" s="144"/>
      <c r="W94" s="26"/>
      <c r="X94" s="26"/>
      <c r="Y94" s="26"/>
      <c r="Z94" s="26"/>
      <c r="AA94" s="26"/>
      <c r="AB94" s="20"/>
      <c r="AC94" s="20"/>
      <c r="AD94" s="20"/>
      <c r="AE94" s="20"/>
      <c r="AF94" s="20"/>
      <c r="AG94" s="29"/>
      <c r="AH94" s="29"/>
      <c r="AI94" s="29"/>
      <c r="AJ94" s="29"/>
      <c r="AK94" s="29"/>
      <c r="AL94" s="29"/>
    </row>
    <row r="95" spans="20:38">
      <c r="T95" s="145"/>
      <c r="U95" s="145"/>
      <c r="V95" s="145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9"/>
      <c r="AH95" s="29"/>
      <c r="AI95" s="29"/>
      <c r="AJ95" s="29"/>
      <c r="AK95" s="29"/>
      <c r="AL95" s="29"/>
    </row>
    <row r="96" spans="20:38"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20:38"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20:38">
      <c r="T98" s="146"/>
      <c r="U98" s="146"/>
      <c r="V98" s="146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9"/>
      <c r="AL98" s="29"/>
    </row>
    <row r="99" spans="20:38">
      <c r="T99" s="146"/>
      <c r="U99" s="146"/>
      <c r="V99" s="14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9"/>
      <c r="AL99" s="29"/>
    </row>
    <row r="100" spans="20:38">
      <c r="T100" s="146"/>
      <c r="U100" s="146"/>
      <c r="V100" s="14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9"/>
      <c r="AL100" s="29"/>
    </row>
    <row r="101" spans="20:38">
      <c r="T101" s="146"/>
      <c r="U101" s="146"/>
      <c r="V101" s="14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9"/>
      <c r="AL101" s="29"/>
    </row>
    <row r="102" spans="20:38">
      <c r="T102" s="144"/>
      <c r="U102" s="144"/>
      <c r="V102" s="144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44"/>
      <c r="U103" s="144"/>
      <c r="V103" s="144"/>
      <c r="W103" s="26"/>
      <c r="X103" s="26"/>
      <c r="Y103" s="26"/>
      <c r="Z103" s="26"/>
      <c r="AA103" s="26"/>
      <c r="AB103" s="20"/>
      <c r="AC103" s="20"/>
      <c r="AD103" s="20"/>
      <c r="AE103" s="20"/>
      <c r="AF103" s="20"/>
      <c r="AG103" s="20"/>
      <c r="AH103" s="20"/>
      <c r="AI103" s="20"/>
      <c r="AJ103" s="20"/>
      <c r="AK103" s="29"/>
      <c r="AL103" s="29"/>
    </row>
    <row r="104" spans="20:38">
      <c r="T104" s="144"/>
      <c r="U104" s="144"/>
      <c r="V104" s="144"/>
      <c r="W104" s="26"/>
      <c r="X104" s="26"/>
      <c r="Y104" s="26"/>
      <c r="Z104" s="26"/>
      <c r="AA104" s="26"/>
      <c r="AB104" s="20"/>
      <c r="AC104" s="20"/>
      <c r="AD104" s="20"/>
      <c r="AE104" s="20"/>
      <c r="AF104" s="20"/>
      <c r="AG104" s="20"/>
      <c r="AH104" s="20"/>
      <c r="AI104" s="20"/>
      <c r="AJ104" s="20"/>
      <c r="AK104" s="29"/>
      <c r="AL104" s="29"/>
    </row>
    <row r="105" spans="20:38">
      <c r="T105" s="144"/>
      <c r="U105" s="144"/>
      <c r="V105" s="144"/>
      <c r="W105" s="26"/>
      <c r="X105" s="26"/>
      <c r="Y105" s="26"/>
      <c r="Z105" s="26"/>
      <c r="AA105" s="26"/>
      <c r="AB105" s="20"/>
      <c r="AC105" s="20"/>
      <c r="AD105" s="20"/>
      <c r="AE105" s="20"/>
      <c r="AF105" s="20"/>
      <c r="AG105" s="20"/>
      <c r="AH105" s="20"/>
      <c r="AI105" s="20"/>
      <c r="AJ105" s="20"/>
      <c r="AK105" s="29"/>
      <c r="AL105" s="29"/>
    </row>
    <row r="106" spans="20:38">
      <c r="T106" s="144"/>
      <c r="U106" s="144"/>
      <c r="V106" s="144"/>
      <c r="W106" s="26"/>
      <c r="X106" s="26"/>
      <c r="Y106" s="26"/>
      <c r="Z106" s="26"/>
      <c r="AA106" s="26"/>
      <c r="AB106" s="20"/>
      <c r="AC106" s="20"/>
      <c r="AD106" s="20"/>
      <c r="AE106" s="20"/>
      <c r="AF106" s="20"/>
      <c r="AG106" s="20"/>
      <c r="AH106" s="20"/>
      <c r="AI106" s="20"/>
      <c r="AJ106" s="20"/>
      <c r="AK106" s="29"/>
      <c r="AL106" s="29"/>
    </row>
    <row r="107" spans="20:38">
      <c r="T107" s="145"/>
      <c r="U107" s="145"/>
      <c r="V107" s="145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20:38"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20:38"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20:38"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20:38">
      <c r="T119" s="146"/>
      <c r="U119" s="146"/>
      <c r="V119" s="146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9"/>
      <c r="AH119" s="29"/>
      <c r="AI119" s="29"/>
      <c r="AJ119" s="29"/>
      <c r="AK119" s="29"/>
    </row>
    <row r="120" spans="20:38">
      <c r="T120" s="146"/>
      <c r="U120" s="146"/>
      <c r="V120" s="14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9"/>
      <c r="AH120" s="29"/>
      <c r="AI120" s="29"/>
      <c r="AJ120" s="29"/>
      <c r="AK120" s="29"/>
    </row>
    <row r="121" spans="20:38">
      <c r="T121" s="146"/>
      <c r="U121" s="146"/>
      <c r="V121" s="14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9"/>
      <c r="AH121" s="29"/>
      <c r="AI121" s="29"/>
      <c r="AJ121" s="29"/>
      <c r="AK121" s="29"/>
    </row>
    <row r="122" spans="20:38">
      <c r="T122" s="146"/>
      <c r="U122" s="146"/>
      <c r="V122" s="14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29"/>
      <c r="AK122" s="29"/>
    </row>
    <row r="123" spans="20:38">
      <c r="T123" s="144"/>
      <c r="U123" s="144"/>
      <c r="V123" s="144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44"/>
      <c r="U124" s="144"/>
      <c r="V124" s="144"/>
      <c r="W124" s="26"/>
      <c r="X124" s="26"/>
      <c r="Y124" s="26"/>
      <c r="Z124" s="26"/>
      <c r="AA124" s="26"/>
      <c r="AB124" s="20"/>
      <c r="AC124" s="20"/>
      <c r="AD124" s="20"/>
      <c r="AE124" s="20"/>
      <c r="AF124" s="20"/>
      <c r="AG124" s="29"/>
      <c r="AH124" s="29"/>
      <c r="AI124" s="29"/>
      <c r="AJ124" s="29"/>
      <c r="AK124" s="29"/>
    </row>
    <row r="125" spans="20:38">
      <c r="T125" s="144"/>
      <c r="U125" s="144"/>
      <c r="V125" s="144"/>
      <c r="W125" s="26"/>
      <c r="X125" s="26"/>
      <c r="Y125" s="26"/>
      <c r="Z125" s="26"/>
      <c r="AA125" s="26"/>
      <c r="AB125" s="20"/>
      <c r="AC125" s="20"/>
      <c r="AD125" s="20"/>
      <c r="AE125" s="20"/>
      <c r="AF125" s="20"/>
      <c r="AG125" s="29"/>
      <c r="AH125" s="29"/>
      <c r="AI125" s="29"/>
      <c r="AJ125" s="29"/>
      <c r="AK125" s="29"/>
    </row>
    <row r="126" spans="20:38">
      <c r="T126" s="144"/>
      <c r="U126" s="144"/>
      <c r="V126" s="144"/>
      <c r="W126" s="26"/>
      <c r="X126" s="26"/>
      <c r="Y126" s="26"/>
      <c r="Z126" s="26"/>
      <c r="AA126" s="26"/>
      <c r="AB126" s="20"/>
      <c r="AC126" s="20"/>
      <c r="AD126" s="20"/>
      <c r="AE126" s="20"/>
      <c r="AF126" s="20"/>
      <c r="AG126" s="29"/>
      <c r="AH126" s="29"/>
      <c r="AI126" s="29"/>
      <c r="AJ126" s="29"/>
      <c r="AK126" s="29"/>
    </row>
    <row r="127" spans="20:38">
      <c r="T127" s="144"/>
      <c r="U127" s="144"/>
      <c r="V127" s="144"/>
      <c r="W127" s="26"/>
      <c r="X127" s="26"/>
      <c r="Y127" s="26"/>
      <c r="Z127" s="26"/>
      <c r="AA127" s="26"/>
      <c r="AB127" s="20"/>
      <c r="AC127" s="20"/>
      <c r="AD127" s="20"/>
      <c r="AE127" s="20"/>
      <c r="AF127" s="20"/>
      <c r="AG127" s="29"/>
      <c r="AH127" s="29"/>
      <c r="AI127" s="29"/>
      <c r="AJ127" s="29"/>
      <c r="AK127" s="29"/>
    </row>
    <row r="128" spans="20:38">
      <c r="T128" s="145"/>
      <c r="U128" s="145"/>
      <c r="V128" s="145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9"/>
      <c r="AH128" s="29"/>
      <c r="AI128" s="29"/>
      <c r="AJ128" s="29"/>
      <c r="AK128" s="29"/>
    </row>
    <row r="129" spans="20:37"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20:37"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20:37"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20:37"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20:37">
      <c r="T133" s="146"/>
      <c r="U133" s="146"/>
      <c r="V133" s="146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9"/>
      <c r="AH133" s="29"/>
      <c r="AI133" s="29"/>
      <c r="AJ133" s="29"/>
      <c r="AK133" s="29"/>
    </row>
    <row r="134" spans="20:37">
      <c r="T134" s="146"/>
      <c r="U134" s="146"/>
      <c r="V134" s="14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9"/>
      <c r="AH134" s="29"/>
      <c r="AI134" s="29"/>
      <c r="AJ134" s="29"/>
      <c r="AK134" s="29"/>
    </row>
    <row r="135" spans="20:37">
      <c r="T135" s="146"/>
      <c r="U135" s="146"/>
      <c r="V135" s="14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9"/>
      <c r="AH135" s="29"/>
      <c r="AI135" s="29"/>
      <c r="AJ135" s="29"/>
      <c r="AK135" s="29"/>
    </row>
    <row r="136" spans="20:37">
      <c r="T136" s="146"/>
      <c r="U136" s="146"/>
      <c r="V136" s="14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29"/>
      <c r="AK136" s="29"/>
    </row>
    <row r="137" spans="20:37">
      <c r="T137" s="144"/>
      <c r="U137" s="144"/>
      <c r="V137" s="144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44"/>
      <c r="U138" s="144"/>
      <c r="V138" s="144"/>
      <c r="W138" s="26"/>
      <c r="X138" s="26"/>
      <c r="Y138" s="26"/>
      <c r="Z138" s="26"/>
      <c r="AA138" s="26"/>
      <c r="AB138" s="20"/>
      <c r="AC138" s="20"/>
      <c r="AD138" s="20"/>
      <c r="AE138" s="20"/>
      <c r="AF138" s="20"/>
      <c r="AG138" s="29"/>
      <c r="AH138" s="29"/>
      <c r="AI138" s="29"/>
      <c r="AJ138" s="29"/>
      <c r="AK138" s="29"/>
    </row>
    <row r="139" spans="20:37">
      <c r="T139" s="144"/>
      <c r="U139" s="144"/>
      <c r="V139" s="144"/>
      <c r="W139" s="26"/>
      <c r="X139" s="26"/>
      <c r="Y139" s="26"/>
      <c r="Z139" s="26"/>
      <c r="AA139" s="26"/>
      <c r="AB139" s="20"/>
      <c r="AC139" s="20"/>
      <c r="AD139" s="20"/>
      <c r="AE139" s="20"/>
      <c r="AF139" s="20"/>
      <c r="AG139" s="29"/>
      <c r="AH139" s="29"/>
      <c r="AI139" s="29"/>
      <c r="AJ139" s="29"/>
      <c r="AK139" s="29"/>
    </row>
    <row r="140" spans="20:37">
      <c r="T140" s="144"/>
      <c r="U140" s="144"/>
      <c r="V140" s="144"/>
      <c r="W140" s="26"/>
      <c r="X140" s="26"/>
      <c r="Y140" s="26"/>
      <c r="Z140" s="26"/>
      <c r="AA140" s="26"/>
      <c r="AB140" s="20"/>
      <c r="AC140" s="20"/>
      <c r="AD140" s="20"/>
      <c r="AE140" s="20"/>
      <c r="AF140" s="20"/>
      <c r="AG140" s="29"/>
      <c r="AH140" s="29"/>
      <c r="AI140" s="29"/>
      <c r="AJ140" s="29"/>
      <c r="AK140" s="29"/>
    </row>
    <row r="141" spans="20:37">
      <c r="T141" s="144"/>
      <c r="U141" s="144"/>
      <c r="V141" s="144"/>
      <c r="W141" s="26"/>
      <c r="X141" s="26"/>
      <c r="Y141" s="26"/>
      <c r="Z141" s="26"/>
      <c r="AA141" s="26"/>
      <c r="AB141" s="20"/>
      <c r="AC141" s="20"/>
      <c r="AD141" s="20"/>
      <c r="AE141" s="20"/>
      <c r="AF141" s="20"/>
      <c r="AG141" s="29"/>
      <c r="AH141" s="29"/>
      <c r="AI141" s="29"/>
      <c r="AJ141" s="29"/>
      <c r="AK141" s="29"/>
    </row>
    <row r="142" spans="20:37">
      <c r="T142" s="145"/>
      <c r="U142" s="145"/>
      <c r="V142" s="145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9"/>
      <c r="AH142" s="29"/>
      <c r="AI142" s="29"/>
      <c r="AJ142" s="29"/>
      <c r="AK142" s="29"/>
    </row>
    <row r="143" spans="20:37"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20:37"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20:37">
      <c r="T145" s="146"/>
      <c r="U145" s="146"/>
      <c r="V145" s="146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9"/>
      <c r="AJ145" s="29"/>
      <c r="AK145" s="29"/>
    </row>
    <row r="146" spans="20:37">
      <c r="T146" s="146"/>
      <c r="U146" s="146"/>
      <c r="V146" s="14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9"/>
      <c r="AJ146" s="29"/>
      <c r="AK146" s="29"/>
    </row>
    <row r="147" spans="20:37">
      <c r="T147" s="146"/>
      <c r="U147" s="146"/>
      <c r="V147" s="14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9"/>
      <c r="AJ147" s="29"/>
      <c r="AK147" s="29"/>
    </row>
    <row r="148" spans="20:37">
      <c r="T148" s="146"/>
      <c r="U148" s="146"/>
      <c r="V148" s="14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9"/>
      <c r="AJ148" s="29"/>
      <c r="AK148" s="29"/>
    </row>
    <row r="149" spans="20:37">
      <c r="T149" s="144"/>
      <c r="U149" s="144"/>
      <c r="V149" s="144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44"/>
      <c r="U150" s="144"/>
      <c r="V150" s="144"/>
      <c r="W150" s="26"/>
      <c r="X150" s="26"/>
      <c r="Y150" s="26"/>
      <c r="Z150" s="26"/>
      <c r="AA150" s="26"/>
      <c r="AB150" s="20"/>
      <c r="AC150" s="20"/>
      <c r="AD150" s="20"/>
      <c r="AE150" s="20"/>
      <c r="AF150" s="20"/>
      <c r="AG150" s="20"/>
      <c r="AH150" s="20"/>
      <c r="AI150" s="29"/>
      <c r="AJ150" s="29"/>
      <c r="AK150" s="29"/>
    </row>
    <row r="151" spans="20:37">
      <c r="T151" s="144"/>
      <c r="U151" s="144"/>
      <c r="V151" s="144"/>
      <c r="W151" s="26"/>
      <c r="X151" s="26"/>
      <c r="Y151" s="26"/>
      <c r="Z151" s="26"/>
      <c r="AA151" s="26"/>
      <c r="AB151" s="20"/>
      <c r="AC151" s="20"/>
      <c r="AD151" s="20"/>
      <c r="AE151" s="20"/>
      <c r="AF151" s="20"/>
      <c r="AG151" s="20"/>
      <c r="AH151" s="20"/>
      <c r="AI151" s="29"/>
      <c r="AJ151" s="29"/>
      <c r="AK151" s="29"/>
    </row>
    <row r="152" spans="20:37">
      <c r="T152" s="144"/>
      <c r="U152" s="144"/>
      <c r="V152" s="144"/>
      <c r="W152" s="26"/>
      <c r="X152" s="26"/>
      <c r="Y152" s="26"/>
      <c r="Z152" s="26"/>
      <c r="AA152" s="26"/>
      <c r="AB152" s="20"/>
      <c r="AC152" s="20"/>
      <c r="AD152" s="20"/>
      <c r="AE152" s="20"/>
      <c r="AF152" s="20"/>
      <c r="AG152" s="20"/>
      <c r="AH152" s="20"/>
      <c r="AI152" s="29"/>
      <c r="AJ152" s="29"/>
      <c r="AK152" s="29"/>
    </row>
    <row r="153" spans="20:37">
      <c r="T153" s="144"/>
      <c r="U153" s="144"/>
      <c r="V153" s="144"/>
      <c r="W153" s="26"/>
      <c r="X153" s="26"/>
      <c r="Y153" s="26"/>
      <c r="Z153" s="26"/>
      <c r="AA153" s="26"/>
      <c r="AB153" s="20"/>
      <c r="AC153" s="20"/>
      <c r="AD153" s="20"/>
      <c r="AE153" s="20"/>
      <c r="AF153" s="20"/>
      <c r="AG153" s="20"/>
      <c r="AH153" s="20"/>
      <c r="AI153" s="29"/>
      <c r="AJ153" s="29"/>
      <c r="AK153" s="29"/>
    </row>
    <row r="154" spans="20:37">
      <c r="T154" s="145"/>
      <c r="U154" s="145"/>
      <c r="V154" s="145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9"/>
      <c r="AJ154" s="29"/>
      <c r="AK154" s="29"/>
    </row>
    <row r="155" spans="20:37"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20:37"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20:37">
      <c r="T157" s="146"/>
      <c r="U157" s="146"/>
      <c r="V157" s="146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9"/>
      <c r="AH157" s="29"/>
      <c r="AI157" s="29"/>
      <c r="AJ157" s="29"/>
      <c r="AK157" s="29"/>
    </row>
    <row r="158" spans="20:37">
      <c r="T158" s="146"/>
      <c r="U158" s="146"/>
      <c r="V158" s="14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9"/>
      <c r="AH158" s="29"/>
      <c r="AI158" s="29"/>
      <c r="AJ158" s="29"/>
      <c r="AK158" s="29"/>
    </row>
    <row r="159" spans="20:37">
      <c r="T159" s="146"/>
      <c r="U159" s="146"/>
      <c r="V159" s="14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9"/>
      <c r="AH159" s="29"/>
      <c r="AI159" s="29"/>
      <c r="AJ159" s="29"/>
      <c r="AK159" s="29"/>
    </row>
    <row r="160" spans="20:37">
      <c r="T160" s="146"/>
      <c r="U160" s="146"/>
      <c r="V160" s="14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29"/>
      <c r="AK160" s="29"/>
    </row>
    <row r="161" spans="20:37">
      <c r="T161" s="144"/>
      <c r="U161" s="144"/>
      <c r="V161" s="144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44"/>
      <c r="U162" s="144"/>
      <c r="V162" s="144"/>
      <c r="W162" s="26"/>
      <c r="X162" s="26"/>
      <c r="Y162" s="26"/>
      <c r="Z162" s="26"/>
      <c r="AA162" s="26"/>
      <c r="AB162" s="20"/>
      <c r="AC162" s="20"/>
      <c r="AD162" s="20"/>
      <c r="AE162" s="20"/>
      <c r="AF162" s="20"/>
      <c r="AG162" s="29"/>
      <c r="AH162" s="29"/>
      <c r="AI162" s="29"/>
      <c r="AJ162" s="29"/>
      <c r="AK162" s="29"/>
    </row>
    <row r="163" spans="20:37">
      <c r="T163" s="144"/>
      <c r="U163" s="144"/>
      <c r="V163" s="144"/>
      <c r="W163" s="26"/>
      <c r="X163" s="26"/>
      <c r="Y163" s="26"/>
      <c r="Z163" s="26"/>
      <c r="AA163" s="26"/>
      <c r="AB163" s="20"/>
      <c r="AC163" s="20"/>
      <c r="AD163" s="20"/>
      <c r="AE163" s="20"/>
      <c r="AF163" s="20"/>
      <c r="AG163" s="29"/>
      <c r="AH163" s="29"/>
      <c r="AI163" s="29"/>
      <c r="AJ163" s="29"/>
      <c r="AK163" s="29"/>
    </row>
    <row r="164" spans="20:37">
      <c r="T164" s="144"/>
      <c r="U164" s="144"/>
      <c r="V164" s="144"/>
      <c r="W164" s="26"/>
      <c r="X164" s="26"/>
      <c r="Y164" s="26"/>
      <c r="Z164" s="26"/>
      <c r="AA164" s="30"/>
      <c r="AB164" s="20"/>
      <c r="AC164" s="20"/>
      <c r="AD164" s="20"/>
      <c r="AE164" s="20"/>
      <c r="AF164" s="20"/>
      <c r="AG164" s="29"/>
      <c r="AH164" s="29"/>
      <c r="AI164" s="29"/>
      <c r="AJ164" s="29"/>
      <c r="AK164" s="29"/>
    </row>
    <row r="165" spans="20:37">
      <c r="T165" s="144"/>
      <c r="U165" s="144"/>
      <c r="V165" s="144"/>
      <c r="W165" s="26"/>
      <c r="X165" s="26"/>
      <c r="Y165" s="26"/>
      <c r="Z165" s="26"/>
      <c r="AA165" s="26"/>
      <c r="AB165" s="20"/>
      <c r="AC165" s="20"/>
      <c r="AD165" s="20"/>
      <c r="AE165" s="20"/>
      <c r="AF165" s="20"/>
      <c r="AG165" s="29"/>
      <c r="AH165" s="29"/>
      <c r="AI165" s="29"/>
      <c r="AJ165" s="29"/>
      <c r="AK165" s="29"/>
    </row>
    <row r="166" spans="20:37">
      <c r="T166" s="145"/>
      <c r="U166" s="145"/>
      <c r="V166" s="145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29"/>
      <c r="AK166" s="29"/>
    </row>
    <row r="167" spans="20:37"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20:37"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20:37">
      <c r="T169" s="146"/>
      <c r="U169" s="146"/>
      <c r="V169" s="146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9"/>
      <c r="AH169" s="29"/>
      <c r="AI169" s="29"/>
      <c r="AJ169" s="29"/>
      <c r="AK169" s="29"/>
    </row>
    <row r="170" spans="20:37">
      <c r="T170" s="146"/>
      <c r="U170" s="146"/>
      <c r="V170" s="14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9"/>
      <c r="AH170" s="29"/>
      <c r="AI170" s="29"/>
      <c r="AJ170" s="29"/>
      <c r="AK170" s="29"/>
    </row>
    <row r="171" spans="20:37">
      <c r="T171" s="146"/>
      <c r="U171" s="146"/>
      <c r="V171" s="14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9"/>
      <c r="AH171" s="29"/>
      <c r="AI171" s="29"/>
      <c r="AJ171" s="29"/>
      <c r="AK171" s="29"/>
    </row>
    <row r="172" spans="20:37">
      <c r="T172" s="146"/>
      <c r="U172" s="146"/>
      <c r="V172" s="14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29"/>
      <c r="AK172" s="29"/>
    </row>
    <row r="173" spans="20:37">
      <c r="T173" s="144"/>
      <c r="U173" s="144"/>
      <c r="V173" s="144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44"/>
      <c r="U174" s="144"/>
      <c r="V174" s="144"/>
      <c r="W174" s="26"/>
      <c r="X174" s="26"/>
      <c r="Y174" s="26"/>
      <c r="Z174" s="26"/>
      <c r="AA174" s="26"/>
      <c r="AB174" s="20"/>
      <c r="AC174" s="20"/>
      <c r="AD174" s="20"/>
      <c r="AE174" s="20"/>
      <c r="AF174" s="20"/>
      <c r="AG174" s="29"/>
      <c r="AH174" s="29"/>
      <c r="AI174" s="29"/>
      <c r="AJ174" s="29"/>
      <c r="AK174" s="29"/>
    </row>
    <row r="175" spans="20:37">
      <c r="T175" s="144"/>
      <c r="U175" s="144"/>
      <c r="V175" s="144"/>
      <c r="W175" s="26"/>
      <c r="X175" s="26"/>
      <c r="Y175" s="26"/>
      <c r="Z175" s="26"/>
      <c r="AA175" s="26"/>
      <c r="AB175" s="20"/>
      <c r="AC175" s="20"/>
      <c r="AD175" s="20"/>
      <c r="AE175" s="20"/>
      <c r="AF175" s="20"/>
      <c r="AG175" s="29"/>
      <c r="AH175" s="29"/>
      <c r="AI175" s="29"/>
      <c r="AJ175" s="29"/>
      <c r="AK175" s="29"/>
    </row>
    <row r="176" spans="20:37">
      <c r="T176" s="144"/>
      <c r="U176" s="144"/>
      <c r="V176" s="144"/>
      <c r="W176" s="26"/>
      <c r="X176" s="26"/>
      <c r="Y176" s="26"/>
      <c r="Z176" s="26"/>
      <c r="AA176" s="26"/>
      <c r="AB176" s="20"/>
      <c r="AC176" s="20"/>
      <c r="AD176" s="20"/>
      <c r="AE176" s="20"/>
      <c r="AF176" s="20"/>
      <c r="AG176" s="29"/>
      <c r="AH176" s="29"/>
      <c r="AI176" s="29"/>
      <c r="AJ176" s="29"/>
      <c r="AK176" s="29"/>
    </row>
    <row r="177" spans="20:37">
      <c r="T177" s="144"/>
      <c r="U177" s="144"/>
      <c r="V177" s="144"/>
      <c r="W177" s="26"/>
      <c r="X177" s="26"/>
      <c r="Y177" s="26"/>
      <c r="Z177" s="26"/>
      <c r="AA177" s="26"/>
      <c r="AB177" s="20"/>
      <c r="AC177" s="20"/>
      <c r="AD177" s="20"/>
      <c r="AE177" s="20"/>
      <c r="AF177" s="20"/>
      <c r="AG177" s="29"/>
      <c r="AH177" s="29"/>
      <c r="AI177" s="29"/>
      <c r="AJ177" s="29"/>
      <c r="AK177" s="29"/>
    </row>
    <row r="178" spans="20:37">
      <c r="T178" s="145"/>
      <c r="U178" s="145"/>
      <c r="V178" s="145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9"/>
      <c r="AH178" s="29"/>
      <c r="AI178" s="29"/>
      <c r="AJ178" s="29"/>
      <c r="AK178" s="29"/>
    </row>
    <row r="179" spans="20:37"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20:37"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</row>
    <row r="181" spans="20:37">
      <c r="T181" s="146"/>
      <c r="U181" s="146"/>
      <c r="V181" s="146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9"/>
    </row>
    <row r="182" spans="20:37">
      <c r="T182" s="146"/>
      <c r="U182" s="146"/>
      <c r="V182" s="14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9"/>
    </row>
    <row r="183" spans="20:37">
      <c r="T183" s="146"/>
      <c r="U183" s="146"/>
      <c r="V183" s="14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9"/>
    </row>
    <row r="184" spans="20:37">
      <c r="T184" s="146"/>
      <c r="U184" s="146"/>
      <c r="V184" s="14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9"/>
    </row>
    <row r="185" spans="20:37">
      <c r="T185" s="144"/>
      <c r="U185" s="144"/>
      <c r="V185" s="144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44"/>
      <c r="U186" s="144"/>
      <c r="V186" s="144"/>
      <c r="W186" s="26"/>
      <c r="X186" s="26"/>
      <c r="Y186" s="26"/>
      <c r="Z186" s="26"/>
      <c r="AA186" s="26"/>
      <c r="AB186" s="20"/>
      <c r="AC186" s="20"/>
      <c r="AD186" s="20"/>
      <c r="AE186" s="20"/>
      <c r="AF186" s="20"/>
      <c r="AG186" s="20"/>
      <c r="AH186" s="20"/>
      <c r="AI186" s="20"/>
      <c r="AJ186" s="20"/>
      <c r="AK186" s="29"/>
    </row>
    <row r="187" spans="20:37">
      <c r="T187" s="144"/>
      <c r="U187" s="144"/>
      <c r="V187" s="144"/>
      <c r="W187" s="26"/>
      <c r="X187" s="26"/>
      <c r="Y187" s="26"/>
      <c r="Z187" s="26"/>
      <c r="AA187" s="26"/>
      <c r="AB187" s="20"/>
      <c r="AC187" s="20"/>
      <c r="AD187" s="20"/>
      <c r="AE187" s="20"/>
      <c r="AF187" s="20"/>
      <c r="AG187" s="20"/>
      <c r="AH187" s="20"/>
      <c r="AI187" s="20"/>
      <c r="AJ187" s="20"/>
      <c r="AK187" s="29"/>
    </row>
    <row r="188" spans="20:37">
      <c r="T188" s="144"/>
      <c r="U188" s="144"/>
      <c r="V188" s="144"/>
      <c r="W188" s="26"/>
      <c r="X188" s="26"/>
      <c r="Y188" s="26"/>
      <c r="Z188" s="26"/>
      <c r="AA188" s="26"/>
      <c r="AB188" s="20"/>
      <c r="AC188" s="20"/>
      <c r="AD188" s="20"/>
      <c r="AE188" s="20"/>
      <c r="AF188" s="20"/>
      <c r="AG188" s="20"/>
      <c r="AH188" s="20"/>
      <c r="AI188" s="20"/>
      <c r="AJ188" s="20"/>
      <c r="AK188" s="29"/>
    </row>
    <row r="189" spans="20:37">
      <c r="T189" s="144"/>
      <c r="U189" s="144"/>
      <c r="V189" s="144"/>
      <c r="W189" s="26"/>
      <c r="X189" s="26"/>
      <c r="Y189" s="26"/>
      <c r="Z189" s="26"/>
      <c r="AA189" s="26"/>
      <c r="AB189" s="20"/>
      <c r="AC189" s="20"/>
      <c r="AD189" s="20"/>
      <c r="AE189" s="20"/>
      <c r="AF189" s="20"/>
      <c r="AG189" s="20"/>
      <c r="AH189" s="20"/>
      <c r="AI189" s="20"/>
      <c r="AJ189" s="20"/>
      <c r="AK189" s="29"/>
    </row>
    <row r="190" spans="20:37">
      <c r="T190" s="145"/>
      <c r="U190" s="145"/>
      <c r="V190" s="145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  <row r="196" spans="20:37"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</row>
    <row r="197" spans="20:37"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</row>
    <row r="198" spans="20:37"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</row>
    <row r="199" spans="20:37"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</sheetData>
  <sheetProtection password="CE28" sheet="1" objects="1" scenarios="1" selectLockedCells="1" selectUnlockedCells="1"/>
  <mergeCells count="235">
    <mergeCell ref="T90:V90"/>
    <mergeCell ref="M28:P28"/>
    <mergeCell ref="J28:K28"/>
    <mergeCell ref="M31:P31"/>
    <mergeCell ref="J51:K51"/>
    <mergeCell ref="J47:K47"/>
    <mergeCell ref="A61:K61"/>
    <mergeCell ref="A54:K54"/>
    <mergeCell ref="A56:K56"/>
    <mergeCell ref="A58:K58"/>
    <mergeCell ref="A59:K59"/>
    <mergeCell ref="J40:K40"/>
    <mergeCell ref="M40:P40"/>
    <mergeCell ref="T58:V58"/>
    <mergeCell ref="T74:V74"/>
    <mergeCell ref="T59:V59"/>
    <mergeCell ref="T62:V62"/>
    <mergeCell ref="M39:P39"/>
    <mergeCell ref="M47:P47"/>
    <mergeCell ref="B46:H46"/>
    <mergeCell ref="T164:V164"/>
    <mergeCell ref="T165:V165"/>
    <mergeCell ref="T166:V166"/>
    <mergeCell ref="B51:H51"/>
    <mergeCell ref="J46:K46"/>
    <mergeCell ref="B47:G47"/>
    <mergeCell ref="N52:S52"/>
    <mergeCell ref="T162:V162"/>
    <mergeCell ref="T163:V163"/>
    <mergeCell ref="T142:V142"/>
    <mergeCell ref="T145:V145"/>
    <mergeCell ref="T146:V146"/>
    <mergeCell ref="T147:V147"/>
    <mergeCell ref="T148:V148"/>
    <mergeCell ref="T149:V149"/>
    <mergeCell ref="T150:V150"/>
    <mergeCell ref="T151:V151"/>
    <mergeCell ref="T152:V152"/>
    <mergeCell ref="T161:V161"/>
    <mergeCell ref="T153:V153"/>
    <mergeCell ref="T154:V154"/>
    <mergeCell ref="T157:V157"/>
    <mergeCell ref="T158:V158"/>
    <mergeCell ref="T159:V159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K7:L7"/>
    <mergeCell ref="I10:Y10"/>
    <mergeCell ref="T169:V169"/>
    <mergeCell ref="T170:V170"/>
    <mergeCell ref="T171:V171"/>
    <mergeCell ref="T172:V172"/>
    <mergeCell ref="T173:V173"/>
    <mergeCell ref="T174:V174"/>
    <mergeCell ref="T190:V190"/>
    <mergeCell ref="T175:V175"/>
    <mergeCell ref="T176:V176"/>
    <mergeCell ref="T177:V177"/>
    <mergeCell ref="T178:V178"/>
    <mergeCell ref="T181:V181"/>
    <mergeCell ref="T182:V182"/>
    <mergeCell ref="T183:V183"/>
    <mergeCell ref="T184:V184"/>
    <mergeCell ref="T185:V185"/>
    <mergeCell ref="T187:V187"/>
    <mergeCell ref="T188:V188"/>
    <mergeCell ref="T189:V189"/>
    <mergeCell ref="T186:V186"/>
    <mergeCell ref="T160:V160"/>
    <mergeCell ref="T71:V71"/>
    <mergeCell ref="T95:V95"/>
    <mergeCell ref="T98:V98"/>
    <mergeCell ref="T139:V139"/>
    <mergeCell ref="T140:V140"/>
    <mergeCell ref="T141:V141"/>
    <mergeCell ref="T119:V119"/>
    <mergeCell ref="T123:V123"/>
    <mergeCell ref="T124:V124"/>
    <mergeCell ref="T126:V126"/>
    <mergeCell ref="T125:V125"/>
    <mergeCell ref="T127:V127"/>
    <mergeCell ref="T128:V128"/>
    <mergeCell ref="T122:V122"/>
    <mergeCell ref="T120:V120"/>
    <mergeCell ref="T121:V121"/>
    <mergeCell ref="T135:V135"/>
    <mergeCell ref="T136:V136"/>
    <mergeCell ref="T137:V137"/>
    <mergeCell ref="T138:V138"/>
    <mergeCell ref="T133:V133"/>
    <mergeCell ref="T134:V134"/>
    <mergeCell ref="T82:V82"/>
    <mergeCell ref="T83:V83"/>
    <mergeCell ref="T69:V69"/>
    <mergeCell ref="Q20:Q21"/>
    <mergeCell ref="R20:R21"/>
    <mergeCell ref="S20:S21"/>
    <mergeCell ref="T55:V55"/>
    <mergeCell ref="T56:V56"/>
    <mergeCell ref="T57:V57"/>
    <mergeCell ref="T54:V54"/>
    <mergeCell ref="T70:V70"/>
    <mergeCell ref="T63:V63"/>
    <mergeCell ref="T64:V64"/>
    <mergeCell ref="T65:V65"/>
    <mergeCell ref="T66:V66"/>
    <mergeCell ref="T67:V67"/>
    <mergeCell ref="T68:V68"/>
    <mergeCell ref="A53:Y53"/>
    <mergeCell ref="A18:A21"/>
    <mergeCell ref="B40:H40"/>
    <mergeCell ref="B36:H36"/>
    <mergeCell ref="J43:K43"/>
    <mergeCell ref="T106:V106"/>
    <mergeCell ref="T107:V107"/>
    <mergeCell ref="T102:V102"/>
    <mergeCell ref="T103:V103"/>
    <mergeCell ref="T104:V104"/>
    <mergeCell ref="T105:V105"/>
    <mergeCell ref="T94:V94"/>
    <mergeCell ref="T75:V75"/>
    <mergeCell ref="T76:V76"/>
    <mergeCell ref="T77:V77"/>
    <mergeCell ref="T100:V100"/>
    <mergeCell ref="T101:V101"/>
    <mergeCell ref="T78:V78"/>
    <mergeCell ref="T79:V79"/>
    <mergeCell ref="T80:V80"/>
    <mergeCell ref="T81:V81"/>
    <mergeCell ref="T99:V99"/>
    <mergeCell ref="T91:V91"/>
    <mergeCell ref="T92:V92"/>
    <mergeCell ref="T93:V93"/>
    <mergeCell ref="T86:V86"/>
    <mergeCell ref="T87:V87"/>
    <mergeCell ref="T88:V88"/>
    <mergeCell ref="T89:V89"/>
    <mergeCell ref="O22:P22"/>
    <mergeCell ref="O19:P19"/>
    <mergeCell ref="P20:P21"/>
    <mergeCell ref="O20:O21"/>
    <mergeCell ref="J25:K25"/>
    <mergeCell ref="B30:G30"/>
    <mergeCell ref="J33:K33"/>
    <mergeCell ref="J34:K34"/>
    <mergeCell ref="B34:H34"/>
    <mergeCell ref="J30:K30"/>
    <mergeCell ref="M33:N33"/>
    <mergeCell ref="J31:K31"/>
    <mergeCell ref="M37:P37"/>
    <mergeCell ref="B38:H38"/>
    <mergeCell ref="J12:K12"/>
    <mergeCell ref="J13:K13"/>
    <mergeCell ref="J14:K14"/>
    <mergeCell ref="J11:K11"/>
    <mergeCell ref="F10:G11"/>
    <mergeCell ref="A10:E11"/>
    <mergeCell ref="B35:H35"/>
    <mergeCell ref="B37:H37"/>
    <mergeCell ref="M34:P34"/>
    <mergeCell ref="M29:P29"/>
    <mergeCell ref="M30:P30"/>
    <mergeCell ref="B32:G32"/>
    <mergeCell ref="M32:P32"/>
    <mergeCell ref="J32:K32"/>
    <mergeCell ref="J29:K29"/>
    <mergeCell ref="F15:G16"/>
    <mergeCell ref="M12:P12"/>
    <mergeCell ref="M13:P13"/>
    <mergeCell ref="M20:N21"/>
    <mergeCell ref="M22:N22"/>
    <mergeCell ref="J23:K23"/>
    <mergeCell ref="J27:K27"/>
    <mergeCell ref="B45:H45"/>
    <mergeCell ref="J45:K45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9:N19"/>
    <mergeCell ref="B27:H27"/>
    <mergeCell ref="B28:H28"/>
    <mergeCell ref="M36:P36"/>
    <mergeCell ref="B50:H50"/>
    <mergeCell ref="J50:K50"/>
    <mergeCell ref="B48:H48"/>
    <mergeCell ref="J48:K48"/>
    <mergeCell ref="B49:H49"/>
    <mergeCell ref="J49:K49"/>
    <mergeCell ref="W33:X33"/>
    <mergeCell ref="T33:U33"/>
    <mergeCell ref="B41:H41"/>
    <mergeCell ref="J41:K41"/>
    <mergeCell ref="B42:H42"/>
    <mergeCell ref="J42:K42"/>
    <mergeCell ref="O33:P33"/>
    <mergeCell ref="O38:P38"/>
    <mergeCell ref="M35:P35"/>
    <mergeCell ref="M46:P46"/>
    <mergeCell ref="J37:K37"/>
    <mergeCell ref="J38:K38"/>
    <mergeCell ref="J39:K39"/>
    <mergeCell ref="J35:K35"/>
    <mergeCell ref="J36:K36"/>
    <mergeCell ref="B43:H43"/>
    <mergeCell ref="B44:H44"/>
    <mergeCell ref="J44:K44"/>
  </mergeCells>
  <printOptions horizontalCentered="1"/>
  <pageMargins left="0" right="0" top="0" bottom="0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2012-03-06T02:53:42Z</dcterms:modified>
</cp:coreProperties>
</file>