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9-ти этажные" sheetId="1" r:id="rId1"/>
  </sheets>
  <definedNames>
    <definedName name="_xlnm.Print_Area" localSheetId="0">'9-ти этажные'!$A$1:$AJ$60</definedName>
  </definedNames>
  <calcPr calcId="124519"/>
</workbook>
</file>

<file path=xl/calcChain.xml><?xml version="1.0" encoding="utf-8"?>
<calcChain xmlns="http://schemas.openxmlformats.org/spreadsheetml/2006/main">
  <c r="F14" i="1"/>
  <c r="F13"/>
  <c r="M14" l="1"/>
  <c r="M13"/>
  <c r="I14"/>
  <c r="I13"/>
  <c r="J47"/>
  <c r="X13"/>
  <c r="X12"/>
  <c r="J14"/>
  <c r="J13"/>
  <c r="X44"/>
  <c r="Y44"/>
  <c r="I48"/>
  <c r="L14"/>
  <c r="Q20"/>
  <c r="J38" l="1"/>
  <c r="L13"/>
  <c r="F15" s="1"/>
  <c r="J48"/>
  <c r="J40"/>
  <c r="V38"/>
  <c r="V26"/>
  <c r="J26" s="1"/>
  <c r="U41"/>
  <c r="V25"/>
  <c r="J25" s="1"/>
  <c r="AA36" l="1"/>
  <c r="I47" s="1"/>
  <c r="AB36"/>
  <c r="V40" l="1"/>
  <c r="I40" s="1"/>
  <c r="V39"/>
  <c r="J39" s="1"/>
  <c r="V37"/>
  <c r="J37" s="1"/>
  <c r="V36"/>
  <c r="J36" s="1"/>
  <c r="V35"/>
  <c r="J35" s="1"/>
  <c r="V34"/>
  <c r="J34" s="1"/>
  <c r="V32"/>
  <c r="J32" s="1"/>
  <c r="V31"/>
  <c r="J31" s="1"/>
  <c r="V30"/>
  <c r="J30" s="1"/>
  <c r="V29"/>
  <c r="J29" s="1"/>
  <c r="V28"/>
  <c r="J28" s="1"/>
  <c r="V27"/>
  <c r="J27" s="1"/>
  <c r="V24"/>
  <c r="J24" l="1"/>
  <c r="V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J51" l="1"/>
  <c r="Q19"/>
  <c r="I51"/>
  <c r="T20"/>
</calcChain>
</file>

<file path=xl/sharedStrings.xml><?xml version="1.0" encoding="utf-8"?>
<sst xmlns="http://schemas.openxmlformats.org/spreadsheetml/2006/main" count="83" uniqueCount="81">
  <si>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</si>
  <si>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</si>
  <si>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</si>
  <si>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</si>
  <si>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</si>
  <si>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</si>
  <si>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</si>
  <si>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</si>
  <si>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</si>
  <si>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</si>
  <si>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</si>
  <si>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</si>
  <si>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</si>
  <si>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</si>
  <si>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</si>
  <si>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</si>
  <si>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</si>
  <si>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</si>
  <si>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</si>
  <si>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</si>
  <si>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</si>
  <si>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</si>
  <si>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</si>
  <si>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</si>
  <si>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</si>
  <si>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</si>
  <si>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</si>
  <si>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</si>
  <si>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</si>
  <si>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</si>
  <si>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</si>
  <si>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</si>
  <si>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</si>
  <si>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</si>
  <si>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</si>
  <si>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</si>
  <si>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</si>
  <si>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</si>
  <si>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</si>
  <si>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</si>
  <si>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</si>
  <si>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</si>
  <si>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</si>
  <si>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</si>
  <si>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</si>
  <si>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</si>
  <si>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</si>
  <si>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</si>
  <si>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</si>
  <si>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</si>
  <si>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</si>
  <si>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</si>
  <si>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</si>
  <si>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</si>
  <si>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</si>
  <si>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</si>
  <si>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</si>
  <si>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</si>
  <si>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</si>
  <si>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</si>
  <si>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№3б</t>
    </r>
  </si>
  <si>
    <t>Утепление стен кв.2 - 7,8м2.</t>
  </si>
  <si>
    <t>Ремонт козырька над входами в подьезд - 18,5 м.</t>
  </si>
  <si>
    <t>Освещение входов и мусорокамер - 126,0м.</t>
  </si>
  <si>
    <t>Измерение и испытание эл.оборудование лифтов</t>
  </si>
  <si>
    <t>Ремонт швов - 3157,0м.</t>
  </si>
  <si>
    <t>Спиливание деревьев - 1ед.</t>
  </si>
  <si>
    <t>7.1</t>
  </si>
  <si>
    <t>5.1</t>
  </si>
  <si>
    <t>5.2</t>
  </si>
  <si>
    <t>5.3</t>
  </si>
  <si>
    <t>5.4</t>
  </si>
  <si>
    <t>5.5</t>
  </si>
  <si>
    <t>5.6</t>
  </si>
  <si>
    <t>Ремонт кровли - 314,0м1</t>
  </si>
  <si>
    <t>7.2</t>
  </si>
  <si>
    <t>Установка прибора учета тепловой энергии</t>
  </si>
  <si>
    <t xml:space="preserve">Долг за собственниками и нанимателями на начало года </t>
  </si>
  <si>
    <t xml:space="preserve">Долг за собственниками и нанимателями на конец года </t>
  </si>
  <si>
    <t>Оплачено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</si>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</sst>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2" borderId="0" xfId="0" applyFill="1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2" borderId="1" xfId="0" applyFill="1" applyBorder="1"/>
    <xf numFmtId="0" fontId="0" fillId="0" borderId="1" xfId="0" applyFill="1" applyBorder="1"/>
    <xf numFmtId="0" fontId="0" fillId="8" borderId="1" xfId="0" applyFill="1" applyBorder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0"/>
  <sheetViews>
    <sheetView tabSelected="1" view="pageBreakPreview" zoomScaleNormal="85" zoomScaleSheetLayoutView="100" workbookViewId="0">
      <selection activeCell="AK57" sqref="AK57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3.85546875" customWidth="1"/>
    <col min="6" max="6" width="5.14062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12" customWidth="1"/>
    <col min="14" max="16" width="11" hidden="1" customWidth="1"/>
    <col min="17" max="17" width="7.7109375" hidden="1" customWidth="1"/>
    <col min="18" max="18" width="6.7109375" hidden="1" customWidth="1"/>
    <col min="19" max="19" width="7" hidden="1" customWidth="1"/>
    <col min="20" max="20" width="14.85546875" hidden="1" customWidth="1"/>
    <col min="21" max="21" width="11.42578125" hidden="1" customWidth="1"/>
    <col min="22" max="22" width="11.140625" hidden="1" customWidth="1"/>
    <col min="23" max="23" width="6.28515625" hidden="1" customWidth="1"/>
    <col min="24" max="24" width="12.7109375" hidden="1" customWidth="1"/>
    <col min="25" max="25" width="11.7109375" hidden="1" customWidth="1"/>
    <col min="26" max="26" width="5.28515625" hidden="1" customWidth="1"/>
    <col min="27" max="28" width="12.5703125" hidden="1" customWidth="1"/>
    <col min="29" max="29" width="11.5703125" hidden="1" customWidth="1"/>
    <col min="30" max="30" width="12.140625" hidden="1" customWidth="1"/>
    <col min="31" max="33" width="11.85546875" hidden="1" customWidth="1"/>
    <col min="34" max="34" width="12.42578125" hidden="1" customWidth="1"/>
    <col min="35" max="35" width="13.140625" hidden="1" customWidth="1"/>
    <col min="36" max="36" width="11.7109375" hidden="1" customWidth="1"/>
    <col min="37" max="37" width="11.7109375" customWidth="1"/>
    <col min="38" max="38" width="11" customWidth="1"/>
    <col min="39" max="39" width="11.7109375" customWidth="1"/>
    <col min="40" max="41" width="9.140625" customWidth="1"/>
  </cols>
  <sheetData>
    <row r="1" spans="1:24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75"/>
      <c r="N1" s="75"/>
      <c r="O1" s="75"/>
      <c r="P1" s="75"/>
    </row>
    <row r="2" spans="1:24">
      <c r="A2" s="102" t="s">
        <v>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75"/>
      <c r="N2" s="75"/>
      <c r="O2" s="75"/>
      <c r="P2" s="75"/>
    </row>
    <row r="3" spans="1:2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75"/>
      <c r="N3" s="75"/>
      <c r="O3" s="75"/>
      <c r="P3" s="75"/>
    </row>
    <row r="4" spans="1:24">
      <c r="A4" s="155" t="s">
        <v>15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52"/>
      <c r="M4" s="82"/>
      <c r="N4" s="82"/>
      <c r="O4" s="82"/>
      <c r="P4" s="82"/>
    </row>
    <row r="5" spans="1:24">
      <c r="A5" s="2" t="s">
        <v>60</v>
      </c>
      <c r="B5" s="2"/>
      <c r="C5" s="2"/>
      <c r="D5" s="2"/>
      <c r="E5" s="2"/>
      <c r="F5" s="2"/>
      <c r="G5" s="2"/>
      <c r="H5" s="2"/>
      <c r="I5" s="2"/>
      <c r="J5" s="2"/>
      <c r="K5" s="2"/>
      <c r="L5" s="53"/>
      <c r="M5" s="76"/>
      <c r="N5" s="76"/>
      <c r="O5" s="76"/>
      <c r="P5" s="76"/>
    </row>
    <row r="6" spans="1:24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76"/>
      <c r="N6" s="76"/>
      <c r="O6" s="76"/>
      <c r="P6" s="76"/>
      <c r="Q6" s="69"/>
    </row>
    <row r="7" spans="1:24">
      <c r="A7" s="157" t="s">
        <v>11</v>
      </c>
      <c r="B7" s="157"/>
      <c r="C7" s="157"/>
      <c r="D7" s="157"/>
      <c r="E7" s="54">
        <v>3841.8</v>
      </c>
      <c r="F7" s="55" t="s">
        <v>12</v>
      </c>
      <c r="G7" s="56"/>
      <c r="H7" s="56"/>
      <c r="I7" s="57" t="s">
        <v>13</v>
      </c>
      <c r="J7" s="58">
        <v>72</v>
      </c>
      <c r="K7" s="173" t="s">
        <v>14</v>
      </c>
      <c r="L7" s="173"/>
      <c r="M7" s="76"/>
      <c r="N7" s="76"/>
      <c r="O7" s="76"/>
      <c r="P7" s="76"/>
      <c r="Q7" s="69"/>
    </row>
    <row r="8" spans="1:24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2"/>
      <c r="M8" s="2"/>
      <c r="N8" s="2"/>
      <c r="O8" s="2"/>
      <c r="P8" s="2"/>
      <c r="Q8" s="69"/>
    </row>
    <row r="9" spans="1:24">
      <c r="A9" s="59" t="s">
        <v>35</v>
      </c>
      <c r="B9" s="59"/>
      <c r="C9" s="59"/>
      <c r="D9" s="15"/>
      <c r="E9" s="15"/>
      <c r="F9" s="15"/>
      <c r="G9" s="15"/>
      <c r="H9" s="15"/>
      <c r="I9" s="15"/>
      <c r="J9" s="15"/>
      <c r="K9" s="15"/>
      <c r="L9" s="2"/>
      <c r="M9" s="2"/>
      <c r="N9" s="2"/>
      <c r="O9" s="2"/>
      <c r="P9" s="2"/>
    </row>
    <row r="10" spans="1:24" ht="9.75" customHeight="1">
      <c r="A10" s="167"/>
      <c r="B10" s="168"/>
      <c r="C10" s="168"/>
      <c r="D10" s="168"/>
      <c r="E10" s="169"/>
      <c r="F10" s="105" t="s">
        <v>36</v>
      </c>
      <c r="G10" s="107"/>
      <c r="H10" s="57"/>
      <c r="I10" s="127" t="s">
        <v>52</v>
      </c>
      <c r="J10" s="128"/>
      <c r="K10" s="128"/>
      <c r="L10" s="128"/>
      <c r="M10" s="129"/>
      <c r="N10" s="83"/>
      <c r="O10" s="83"/>
      <c r="P10" s="83"/>
    </row>
    <row r="11" spans="1:24" ht="25.5" customHeight="1">
      <c r="A11" s="170"/>
      <c r="B11" s="171"/>
      <c r="C11" s="171"/>
      <c r="D11" s="171"/>
      <c r="E11" s="172"/>
      <c r="F11" s="108"/>
      <c r="G11" s="110"/>
      <c r="H11" s="15"/>
      <c r="I11" s="60" t="s">
        <v>53</v>
      </c>
      <c r="J11" s="166" t="s">
        <v>28</v>
      </c>
      <c r="K11" s="166"/>
      <c r="L11" s="60" t="s">
        <v>20</v>
      </c>
      <c r="M11" s="86" t="s">
        <v>18</v>
      </c>
      <c r="N11" s="84"/>
      <c r="O11" s="84"/>
      <c r="P11" s="84"/>
    </row>
    <row r="12" spans="1:24" ht="26.25" customHeight="1">
      <c r="A12" s="160" t="s">
        <v>77</v>
      </c>
      <c r="B12" s="161"/>
      <c r="C12" s="161"/>
      <c r="D12" s="161"/>
      <c r="E12" s="162"/>
      <c r="F12" s="158">
        <v>200330.98</v>
      </c>
      <c r="G12" s="159"/>
      <c r="H12" s="15"/>
      <c r="I12" s="60"/>
      <c r="J12" s="166"/>
      <c r="K12" s="166"/>
      <c r="L12" s="60"/>
      <c r="M12" s="77"/>
      <c r="N12" s="84"/>
      <c r="O12" s="84"/>
      <c r="P12" s="84"/>
      <c r="Q12" s="136"/>
      <c r="R12" s="136"/>
      <c r="S12" s="136"/>
      <c r="T12" s="136"/>
      <c r="U12" s="41"/>
      <c r="V12" s="2"/>
      <c r="X12" s="73">
        <f>577109.86+140398.1</f>
        <v>717507.96</v>
      </c>
    </row>
    <row r="13" spans="1:24" ht="15" customHeight="1">
      <c r="A13" s="160" t="s">
        <v>21</v>
      </c>
      <c r="B13" s="161"/>
      <c r="C13" s="161"/>
      <c r="D13" s="161"/>
      <c r="E13" s="162"/>
      <c r="F13" s="158">
        <f>I13+J13+L13+M13</f>
        <v>2048441.4599999997</v>
      </c>
      <c r="G13" s="159"/>
      <c r="H13" s="15"/>
      <c r="I13" s="61">
        <f>Q20</f>
        <v>744766.91999999993</v>
      </c>
      <c r="J13" s="130">
        <f>X44</f>
        <v>1160430.8999999999</v>
      </c>
      <c r="K13" s="131"/>
      <c r="L13" s="61">
        <f>I48</f>
        <v>139539.24</v>
      </c>
      <c r="M13" s="78">
        <f>I47</f>
        <v>3704.4</v>
      </c>
      <c r="N13" s="85"/>
      <c r="O13" s="85"/>
      <c r="P13" s="85"/>
      <c r="Q13" s="104"/>
      <c r="R13" s="104"/>
      <c r="S13" s="104"/>
      <c r="T13" s="104"/>
      <c r="U13" s="41"/>
      <c r="V13" s="2"/>
      <c r="X13" s="74">
        <f>X12*V40/100</f>
        <v>76415.708433436521</v>
      </c>
    </row>
    <row r="14" spans="1:24" ht="14.25" customHeight="1">
      <c r="A14" s="160" t="s">
        <v>79</v>
      </c>
      <c r="B14" s="161"/>
      <c r="C14" s="161"/>
      <c r="D14" s="161"/>
      <c r="E14" s="162"/>
      <c r="F14" s="158">
        <f>I14+J14+L14+M14</f>
        <v>2014040.5085634671</v>
      </c>
      <c r="G14" s="159"/>
      <c r="H14" s="15"/>
      <c r="I14" s="61">
        <f>J23+J31+J32+J33+X13</f>
        <v>741863.79856346734</v>
      </c>
      <c r="J14" s="130">
        <f>Y44</f>
        <v>1132489.1099999999</v>
      </c>
      <c r="K14" s="131"/>
      <c r="L14" s="61">
        <f>110377.83+25605.37</f>
        <v>135983.20000000001</v>
      </c>
      <c r="M14" s="78">
        <f>M13</f>
        <v>3704.4</v>
      </c>
      <c r="N14" s="85"/>
      <c r="O14" s="85"/>
      <c r="P14" s="85"/>
      <c r="Q14" s="104"/>
      <c r="R14" s="104"/>
      <c r="S14" s="104"/>
      <c r="T14" s="104"/>
      <c r="U14" s="41"/>
      <c r="V14" s="2"/>
      <c r="W14" s="29"/>
    </row>
    <row r="15" spans="1:24" ht="15" customHeight="1">
      <c r="A15" s="105" t="s">
        <v>78</v>
      </c>
      <c r="B15" s="106"/>
      <c r="C15" s="106"/>
      <c r="D15" s="106"/>
      <c r="E15" s="107"/>
      <c r="F15" s="132">
        <f>F12+F13-F14</f>
        <v>234731.93143653288</v>
      </c>
      <c r="G15" s="133"/>
      <c r="H15" s="15"/>
      <c r="I15" s="1"/>
      <c r="J15" s="1"/>
      <c r="K15" s="1"/>
      <c r="L15" s="1"/>
      <c r="M15" s="1"/>
      <c r="N15" s="1"/>
      <c r="O15" s="1"/>
      <c r="P15" s="1"/>
      <c r="Q15" s="104"/>
      <c r="R15" s="104"/>
      <c r="S15" s="104"/>
      <c r="T15" s="104"/>
      <c r="U15" s="42"/>
      <c r="V15" s="2"/>
    </row>
    <row r="16" spans="1:24" ht="9" customHeight="1">
      <c r="A16" s="108"/>
      <c r="B16" s="109"/>
      <c r="C16" s="109"/>
      <c r="D16" s="109"/>
      <c r="E16" s="110"/>
      <c r="F16" s="134"/>
      <c r="G16" s="135"/>
      <c r="H16" s="15"/>
      <c r="I16" s="62"/>
      <c r="J16" s="15"/>
      <c r="K16" s="15"/>
      <c r="L16" s="2"/>
      <c r="M16" s="2"/>
      <c r="N16" s="2"/>
      <c r="O16" s="2"/>
      <c r="P16" s="2"/>
    </row>
    <row r="17" spans="1:2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"/>
      <c r="M17" s="2"/>
      <c r="N17" s="2"/>
      <c r="O17" s="2"/>
      <c r="P17" s="2"/>
    </row>
    <row r="18" spans="1:23" ht="15" customHeight="1">
      <c r="A18" s="163" t="s">
        <v>0</v>
      </c>
      <c r="B18" s="156" t="s">
        <v>1</v>
      </c>
      <c r="C18" s="156"/>
      <c r="D18" s="156"/>
      <c r="E18" s="156"/>
      <c r="F18" s="156"/>
      <c r="G18" s="156"/>
      <c r="H18" s="156"/>
      <c r="I18" s="164" t="s">
        <v>37</v>
      </c>
      <c r="J18" s="164"/>
      <c r="K18" s="164"/>
      <c r="L18" s="16"/>
      <c r="M18" s="79"/>
      <c r="N18" s="79"/>
      <c r="O18" s="79"/>
      <c r="P18" s="79"/>
      <c r="Q18" s="121"/>
      <c r="R18" s="122"/>
      <c r="S18" s="123"/>
      <c r="T18" s="124"/>
    </row>
    <row r="19" spans="1:23" ht="12" customHeight="1">
      <c r="A19" s="163"/>
      <c r="B19" s="156"/>
      <c r="C19" s="156"/>
      <c r="D19" s="156"/>
      <c r="E19" s="156"/>
      <c r="F19" s="156"/>
      <c r="G19" s="156"/>
      <c r="H19" s="156"/>
      <c r="I19" s="163" t="s">
        <v>40</v>
      </c>
      <c r="J19" s="163" t="s">
        <v>38</v>
      </c>
      <c r="K19" s="163"/>
      <c r="L19" s="16"/>
      <c r="M19" s="79"/>
      <c r="N19" s="79"/>
      <c r="O19" s="79"/>
      <c r="P19" s="79"/>
      <c r="Q19" s="125">
        <f>I23+I31+I32+I33+I40</f>
        <v>744766.91999999993</v>
      </c>
      <c r="R19" s="126"/>
      <c r="S19" s="143"/>
      <c r="T19" s="143"/>
    </row>
    <row r="20" spans="1:23" ht="8.25" customHeight="1">
      <c r="A20" s="163"/>
      <c r="B20" s="156"/>
      <c r="C20" s="156"/>
      <c r="D20" s="156"/>
      <c r="E20" s="156"/>
      <c r="F20" s="156"/>
      <c r="G20" s="156"/>
      <c r="H20" s="156"/>
      <c r="I20" s="163"/>
      <c r="J20" s="163"/>
      <c r="K20" s="163"/>
      <c r="L20" s="16"/>
      <c r="M20" s="79"/>
      <c r="N20" s="79"/>
      <c r="O20" s="79"/>
      <c r="P20" s="79"/>
      <c r="Q20" s="137">
        <f>124127.82+620639.1</f>
        <v>744766.91999999993</v>
      </c>
      <c r="R20" s="137"/>
      <c r="S20" s="150"/>
      <c r="T20" s="149">
        <f>Q20-Q19</f>
        <v>0</v>
      </c>
      <c r="U20" s="95" t="s">
        <v>55</v>
      </c>
      <c r="V20" s="95" t="s">
        <v>56</v>
      </c>
      <c r="W20" s="147"/>
    </row>
    <row r="21" spans="1:23" ht="12.75" customHeight="1">
      <c r="A21" s="163"/>
      <c r="B21" s="156"/>
      <c r="C21" s="156"/>
      <c r="D21" s="156"/>
      <c r="E21" s="156"/>
      <c r="F21" s="156"/>
      <c r="G21" s="156"/>
      <c r="H21" s="156"/>
      <c r="I21" s="163"/>
      <c r="J21" s="163"/>
      <c r="K21" s="163"/>
      <c r="L21" s="16"/>
      <c r="M21" s="79"/>
      <c r="N21" s="79"/>
      <c r="O21" s="79"/>
      <c r="P21" s="79"/>
      <c r="Q21" s="137"/>
      <c r="R21" s="137"/>
      <c r="S21" s="150"/>
      <c r="T21" s="150"/>
      <c r="U21" s="95"/>
      <c r="V21" s="95"/>
      <c r="W21" s="147"/>
    </row>
    <row r="22" spans="1:23" ht="19.5" customHeight="1">
      <c r="A22" s="165" t="s">
        <v>16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7"/>
      <c r="M22" s="80"/>
      <c r="N22" s="80"/>
      <c r="O22" s="80"/>
      <c r="P22" s="80"/>
      <c r="Q22" s="138"/>
      <c r="R22" s="139"/>
      <c r="S22" s="142"/>
      <c r="T22" s="142"/>
      <c r="U22" s="45">
        <v>16.149999999999999</v>
      </c>
      <c r="V22" s="45">
        <v>100</v>
      </c>
      <c r="W22" s="43"/>
    </row>
    <row r="23" spans="1:23" ht="15.75" customHeight="1">
      <c r="A23" s="3">
        <v>1</v>
      </c>
      <c r="B23" s="115" t="s">
        <v>10</v>
      </c>
      <c r="C23" s="116"/>
      <c r="D23" s="116"/>
      <c r="E23" s="116"/>
      <c r="F23" s="116"/>
      <c r="G23" s="116"/>
      <c r="H23" s="117"/>
      <c r="I23" s="10">
        <f>I24+I25+I26+I27+I28+I29+I30</f>
        <v>295600.98806191946</v>
      </c>
      <c r="J23" s="140">
        <f>J24+J25+J26+J27+J28+J29+J30</f>
        <v>295600.98806191946</v>
      </c>
      <c r="K23" s="141"/>
      <c r="L23" s="19"/>
      <c r="M23" s="19"/>
      <c r="N23" s="19"/>
      <c r="O23" s="19"/>
      <c r="P23" s="19"/>
      <c r="Q23" s="33">
        <v>3.82</v>
      </c>
      <c r="R23" s="33">
        <v>4.88</v>
      </c>
      <c r="S23" s="33">
        <v>4.38</v>
      </c>
      <c r="T23" s="35">
        <v>6.99</v>
      </c>
      <c r="U23" s="44"/>
      <c r="V23" s="44"/>
      <c r="W23" s="29"/>
    </row>
    <row r="24" spans="1:23" ht="15" customHeight="1">
      <c r="A24" s="4" t="s">
        <v>2</v>
      </c>
      <c r="B24" s="118" t="s">
        <v>22</v>
      </c>
      <c r="C24" s="119"/>
      <c r="D24" s="119"/>
      <c r="E24" s="119"/>
      <c r="F24" s="119"/>
      <c r="G24" s="119"/>
      <c r="H24" s="120"/>
      <c r="I24" s="11">
        <f t="shared" ref="I24:I39" si="0">J24</f>
        <v>80241.141845201244</v>
      </c>
      <c r="J24" s="91">
        <f>Q20*V24/100</f>
        <v>80241.141845201244</v>
      </c>
      <c r="K24" s="92"/>
      <c r="L24" s="20"/>
      <c r="M24" s="20"/>
      <c r="N24" s="20"/>
      <c r="O24" s="20"/>
      <c r="P24" s="20"/>
      <c r="Q24" s="96">
        <v>1.74</v>
      </c>
      <c r="R24" s="97"/>
      <c r="S24" s="97"/>
      <c r="T24" s="97"/>
      <c r="U24" s="45">
        <v>1.74</v>
      </c>
      <c r="V24" s="44">
        <f>U24*V22/U22</f>
        <v>10.773993808049537</v>
      </c>
      <c r="W24" s="29"/>
    </row>
    <row r="25" spans="1:23" ht="13.5" customHeight="1">
      <c r="A25" s="4" t="s">
        <v>3</v>
      </c>
      <c r="B25" s="118" t="s">
        <v>7</v>
      </c>
      <c r="C25" s="119"/>
      <c r="D25" s="119"/>
      <c r="E25" s="119"/>
      <c r="F25" s="119"/>
      <c r="G25" s="119"/>
      <c r="H25" s="120"/>
      <c r="I25" s="11">
        <f t="shared" si="0"/>
        <v>25824.735306501552</v>
      </c>
      <c r="J25" s="91">
        <f>Q20*V25/100</f>
        <v>25824.735306501552</v>
      </c>
      <c r="K25" s="92"/>
      <c r="L25" s="20"/>
      <c r="M25" s="20"/>
      <c r="N25" s="20"/>
      <c r="O25" s="20"/>
      <c r="P25" s="20"/>
      <c r="Q25" s="34"/>
      <c r="R25" s="34">
        <v>1.06</v>
      </c>
      <c r="S25" s="96">
        <v>0.56000000000000005</v>
      </c>
      <c r="T25" s="97"/>
      <c r="U25" s="45">
        <v>0.56000000000000005</v>
      </c>
      <c r="V25" s="44">
        <f>U25*V22/U22</f>
        <v>3.4674922600619205</v>
      </c>
      <c r="W25" s="29"/>
    </row>
    <row r="26" spans="1:23" ht="15" customHeight="1">
      <c r="A26" s="4" t="s">
        <v>4</v>
      </c>
      <c r="B26" s="88" t="s">
        <v>23</v>
      </c>
      <c r="C26" s="89"/>
      <c r="D26" s="89"/>
      <c r="E26" s="89"/>
      <c r="F26" s="89"/>
      <c r="G26" s="89"/>
      <c r="H26" s="90"/>
      <c r="I26" s="11">
        <f t="shared" si="0"/>
        <v>93614.665486068086</v>
      </c>
      <c r="J26" s="100">
        <f>Q20*V26/100</f>
        <v>93614.665486068086</v>
      </c>
      <c r="K26" s="101"/>
      <c r="L26" s="18"/>
      <c r="M26" s="18"/>
      <c r="N26" s="18"/>
      <c r="O26" s="18"/>
      <c r="P26" s="18"/>
      <c r="Q26" s="33"/>
      <c r="R26" s="33"/>
      <c r="S26" s="33"/>
      <c r="T26" s="35">
        <v>2.61</v>
      </c>
      <c r="U26" s="45">
        <v>2.0299999999999998</v>
      </c>
      <c r="V26" s="44">
        <f>U26*V22/U22</f>
        <v>12.569659442724458</v>
      </c>
      <c r="W26" s="29"/>
    </row>
    <row r="27" spans="1:23" ht="15" customHeight="1">
      <c r="A27" s="4" t="s">
        <v>5</v>
      </c>
      <c r="B27" s="88" t="s">
        <v>8</v>
      </c>
      <c r="C27" s="89"/>
      <c r="D27" s="89"/>
      <c r="E27" s="89"/>
      <c r="F27" s="89"/>
      <c r="G27" s="89"/>
      <c r="H27" s="90"/>
      <c r="I27" s="11">
        <f t="shared" si="0"/>
        <v>47037.91073684211</v>
      </c>
      <c r="J27" s="100">
        <f>Q20*V27/100</f>
        <v>47037.91073684211</v>
      </c>
      <c r="K27" s="101"/>
      <c r="L27" s="18"/>
      <c r="M27" s="18"/>
      <c r="N27" s="18"/>
      <c r="O27" s="18"/>
      <c r="P27" s="18"/>
      <c r="Q27" s="96">
        <v>1.02</v>
      </c>
      <c r="R27" s="97"/>
      <c r="S27" s="97"/>
      <c r="T27" s="97"/>
      <c r="U27" s="45">
        <v>1.02</v>
      </c>
      <c r="V27" s="44">
        <f>U27*V22/U22</f>
        <v>6.3157894736842115</v>
      </c>
      <c r="W27" s="29"/>
    </row>
    <row r="28" spans="1:23" ht="14.25" customHeight="1">
      <c r="A28" s="4" t="s">
        <v>6</v>
      </c>
      <c r="B28" s="88" t="s">
        <v>45</v>
      </c>
      <c r="C28" s="89"/>
      <c r="D28" s="89"/>
      <c r="E28" s="89"/>
      <c r="F28" s="89"/>
      <c r="G28" s="89"/>
      <c r="H28" s="90"/>
      <c r="I28" s="32">
        <f t="shared" si="0"/>
        <v>5995.0278390092881</v>
      </c>
      <c r="J28" s="100">
        <f>V28*Q20/100</f>
        <v>5995.0278390092881</v>
      </c>
      <c r="K28" s="101"/>
      <c r="L28" s="18"/>
      <c r="M28" s="18"/>
      <c r="N28" s="18"/>
      <c r="O28" s="18"/>
      <c r="P28" s="18"/>
      <c r="Q28" s="96">
        <v>0.13</v>
      </c>
      <c r="R28" s="97"/>
      <c r="S28" s="97"/>
      <c r="T28" s="97"/>
      <c r="U28" s="45">
        <v>0.13</v>
      </c>
      <c r="V28" s="44">
        <f>U28*V22/U22</f>
        <v>0.80495356037151711</v>
      </c>
      <c r="W28" s="29"/>
    </row>
    <row r="29" spans="1:23" ht="15" customHeight="1">
      <c r="A29" s="4" t="s">
        <v>43</v>
      </c>
      <c r="B29" s="88" t="s">
        <v>46</v>
      </c>
      <c r="C29" s="89"/>
      <c r="D29" s="89"/>
      <c r="E29" s="89"/>
      <c r="F29" s="89"/>
      <c r="G29" s="89"/>
      <c r="H29" s="31"/>
      <c r="I29" s="32">
        <f t="shared" si="0"/>
        <v>34586.699071207426</v>
      </c>
      <c r="J29" s="100">
        <f>V29*Q20/100</f>
        <v>34586.699071207426</v>
      </c>
      <c r="K29" s="101"/>
      <c r="L29" s="18"/>
      <c r="M29" s="18"/>
      <c r="N29" s="18"/>
      <c r="O29" s="18"/>
      <c r="P29" s="18"/>
      <c r="Q29" s="96">
        <v>0.75</v>
      </c>
      <c r="R29" s="97"/>
      <c r="S29" s="97"/>
      <c r="T29" s="97"/>
      <c r="U29" s="45">
        <v>0.75</v>
      </c>
      <c r="V29" s="44">
        <f>U29*V22/U22</f>
        <v>4.643962848297214</v>
      </c>
      <c r="W29" s="29"/>
    </row>
    <row r="30" spans="1:23" ht="15" customHeight="1">
      <c r="A30" s="4" t="s">
        <v>44</v>
      </c>
      <c r="B30" s="88" t="s">
        <v>47</v>
      </c>
      <c r="C30" s="89"/>
      <c r="D30" s="89"/>
      <c r="E30" s="89"/>
      <c r="F30" s="89"/>
      <c r="G30" s="89"/>
      <c r="H30" s="31"/>
      <c r="I30" s="32">
        <f t="shared" si="0"/>
        <v>8300.8077770897835</v>
      </c>
      <c r="J30" s="100">
        <f>Q20*V30/100</f>
        <v>8300.8077770897835</v>
      </c>
      <c r="K30" s="101"/>
      <c r="L30" s="18"/>
      <c r="M30" s="18"/>
      <c r="N30" s="18"/>
      <c r="O30" s="18"/>
      <c r="P30" s="18"/>
      <c r="Q30" s="96">
        <v>0.18</v>
      </c>
      <c r="R30" s="97"/>
      <c r="S30" s="97"/>
      <c r="T30" s="97"/>
      <c r="U30" s="45">
        <v>0.18</v>
      </c>
      <c r="V30" s="44">
        <f>U30*V22/U22</f>
        <v>1.1145510835913313</v>
      </c>
      <c r="W30" s="29"/>
    </row>
    <row r="31" spans="1:23" ht="14.25" customHeight="1">
      <c r="A31" s="3">
        <v>2</v>
      </c>
      <c r="B31" s="111" t="s">
        <v>19</v>
      </c>
      <c r="C31" s="112"/>
      <c r="D31" s="112"/>
      <c r="E31" s="112"/>
      <c r="F31" s="112"/>
      <c r="G31" s="112"/>
      <c r="H31" s="113"/>
      <c r="I31" s="10">
        <f t="shared" si="0"/>
        <v>63639.526291021677</v>
      </c>
      <c r="J31" s="140">
        <f>Q20*V31/100</f>
        <v>63639.526291021677</v>
      </c>
      <c r="K31" s="141"/>
      <c r="L31" s="19"/>
      <c r="M31" s="19"/>
      <c r="N31" s="19"/>
      <c r="O31" s="19"/>
      <c r="P31" s="19"/>
      <c r="Q31" s="96">
        <v>1.38</v>
      </c>
      <c r="R31" s="97"/>
      <c r="S31" s="97"/>
      <c r="T31" s="97"/>
      <c r="U31" s="45">
        <v>1.38</v>
      </c>
      <c r="V31" s="44">
        <f>U31*V22/U22</f>
        <v>8.544891640866874</v>
      </c>
      <c r="W31" s="29"/>
    </row>
    <row r="32" spans="1:23" ht="14.25" customHeight="1">
      <c r="A32" s="3">
        <v>3</v>
      </c>
      <c r="B32" s="111" t="s">
        <v>48</v>
      </c>
      <c r="C32" s="112"/>
      <c r="D32" s="112"/>
      <c r="E32" s="112"/>
      <c r="F32" s="112"/>
      <c r="G32" s="112"/>
      <c r="H32" s="30"/>
      <c r="I32" s="10">
        <f t="shared" si="0"/>
        <v>42426.350860681116</v>
      </c>
      <c r="J32" s="140">
        <f>Q20*V32/100</f>
        <v>42426.350860681116</v>
      </c>
      <c r="K32" s="141"/>
      <c r="L32" s="19"/>
      <c r="M32" s="19"/>
      <c r="N32" s="19"/>
      <c r="O32" s="19"/>
      <c r="P32" s="19"/>
      <c r="Q32" s="96">
        <v>0.92</v>
      </c>
      <c r="R32" s="97"/>
      <c r="S32" s="97"/>
      <c r="T32" s="97"/>
      <c r="U32" s="45">
        <v>0.92</v>
      </c>
      <c r="V32" s="44">
        <f>U32*V22/U22</f>
        <v>5.696594427244583</v>
      </c>
      <c r="W32" s="29"/>
    </row>
    <row r="33" spans="1:28" ht="26.25" customHeight="1">
      <c r="A33" s="5">
        <v>4</v>
      </c>
      <c r="B33" s="98" t="s">
        <v>29</v>
      </c>
      <c r="C33" s="99"/>
      <c r="D33" s="99"/>
      <c r="E33" s="99"/>
      <c r="F33" s="99"/>
      <c r="G33" s="99"/>
      <c r="H33" s="114"/>
      <c r="I33" s="10">
        <f t="shared" si="0"/>
        <v>263781.22491640865</v>
      </c>
      <c r="J33" s="140">
        <f>J34+J35+J36+J37+J38+J39</f>
        <v>263781.22491640865</v>
      </c>
      <c r="K33" s="141"/>
      <c r="L33" s="19"/>
      <c r="M33" s="19"/>
      <c r="N33" s="19"/>
      <c r="O33" s="19"/>
      <c r="P33" s="19"/>
      <c r="Q33" s="96">
        <v>4.38</v>
      </c>
      <c r="R33" s="181"/>
      <c r="S33" s="96">
        <v>5.72</v>
      </c>
      <c r="T33" s="97"/>
      <c r="U33" s="45"/>
      <c r="V33" s="44"/>
      <c r="W33" s="29"/>
      <c r="X33" s="95" t="s">
        <v>57</v>
      </c>
      <c r="Y33" s="95"/>
      <c r="AA33" s="93" t="s">
        <v>58</v>
      </c>
      <c r="AB33" s="94"/>
    </row>
    <row r="34" spans="1:28" ht="15" customHeight="1">
      <c r="A34" s="4" t="s">
        <v>25</v>
      </c>
      <c r="B34" s="88" t="s">
        <v>30</v>
      </c>
      <c r="C34" s="89"/>
      <c r="D34" s="89"/>
      <c r="E34" s="89"/>
      <c r="F34" s="89"/>
      <c r="G34" s="89"/>
      <c r="H34" s="90"/>
      <c r="I34" s="11">
        <f t="shared" si="0"/>
        <v>29975.139195046439</v>
      </c>
      <c r="J34" s="91">
        <f>Q20*V34/100</f>
        <v>29975.139195046439</v>
      </c>
      <c r="K34" s="92"/>
      <c r="L34" s="20"/>
      <c r="M34" s="20"/>
      <c r="N34" s="20"/>
      <c r="O34" s="20"/>
      <c r="P34" s="20"/>
      <c r="Q34" s="96">
        <v>0.65</v>
      </c>
      <c r="R34" s="97"/>
      <c r="S34" s="97"/>
      <c r="T34" s="97"/>
      <c r="U34" s="44">
        <v>0.65</v>
      </c>
      <c r="V34" s="44">
        <f>U34*V22/U22</f>
        <v>4.0247678018575854</v>
      </c>
      <c r="W34" s="29"/>
      <c r="X34" s="36">
        <v>103805.46</v>
      </c>
      <c r="Y34" s="36">
        <v>120915.64</v>
      </c>
      <c r="AA34" s="36">
        <v>720</v>
      </c>
      <c r="AB34" s="36">
        <v>771.91</v>
      </c>
    </row>
    <row r="35" spans="1:28" ht="13.5" customHeight="1">
      <c r="A35" s="4" t="s">
        <v>41</v>
      </c>
      <c r="B35" s="88" t="s">
        <v>31</v>
      </c>
      <c r="C35" s="89"/>
      <c r="D35" s="89"/>
      <c r="E35" s="89"/>
      <c r="F35" s="89"/>
      <c r="G35" s="89"/>
      <c r="H35" s="90"/>
      <c r="I35" s="11">
        <f t="shared" si="0"/>
        <v>35509.01104643962</v>
      </c>
      <c r="J35" s="91">
        <f>Q20*V35/100</f>
        <v>35509.01104643962</v>
      </c>
      <c r="K35" s="92"/>
      <c r="L35" s="20"/>
      <c r="M35" s="20"/>
      <c r="N35" s="20"/>
      <c r="O35" s="20"/>
      <c r="P35" s="20"/>
      <c r="Q35" s="96">
        <v>0.77</v>
      </c>
      <c r="R35" s="97"/>
      <c r="S35" s="97"/>
      <c r="T35" s="97"/>
      <c r="U35" s="44">
        <v>0.77</v>
      </c>
      <c r="V35" s="44">
        <f>U35*V22/U22</f>
        <v>4.7678018575851393</v>
      </c>
      <c r="W35" s="29"/>
      <c r="X35" s="36">
        <v>35347.839999999997</v>
      </c>
      <c r="Y35" s="36">
        <v>41250.400000000001</v>
      </c>
      <c r="AA35" s="36">
        <v>2984.4</v>
      </c>
      <c r="AB35" s="36">
        <v>2874.61</v>
      </c>
    </row>
    <row r="36" spans="1:28" ht="17.25" customHeight="1">
      <c r="A36" s="4" t="s">
        <v>42</v>
      </c>
      <c r="B36" s="88" t="s">
        <v>32</v>
      </c>
      <c r="C36" s="89"/>
      <c r="D36" s="89"/>
      <c r="E36" s="89"/>
      <c r="F36" s="89"/>
      <c r="G36" s="89"/>
      <c r="H36" s="90"/>
      <c r="I36" s="11">
        <f t="shared" si="0"/>
        <v>30897.451170278633</v>
      </c>
      <c r="J36" s="91">
        <f>Q20*V36/100</f>
        <v>30897.451170278633</v>
      </c>
      <c r="K36" s="92"/>
      <c r="L36" s="20"/>
      <c r="M36" s="20"/>
      <c r="N36" s="20"/>
      <c r="O36" s="20"/>
      <c r="P36" s="20"/>
      <c r="Q36" s="96">
        <v>0.67</v>
      </c>
      <c r="R36" s="97"/>
      <c r="S36" s="97"/>
      <c r="T36" s="97"/>
      <c r="U36" s="44">
        <v>0.67</v>
      </c>
      <c r="V36" s="44">
        <f>U36*V22/U22</f>
        <v>4.1486068111455108</v>
      </c>
      <c r="W36" s="29"/>
      <c r="X36" s="36">
        <v>13396.99</v>
      </c>
      <c r="Y36" s="36">
        <v>16049.57</v>
      </c>
      <c r="AA36" s="40">
        <f>SUM(AA34:AA35)</f>
        <v>3704.4</v>
      </c>
      <c r="AB36" s="40">
        <f>SUM(AB34:AB35)</f>
        <v>3646.52</v>
      </c>
    </row>
    <row r="37" spans="1:28" ht="17.25" customHeight="1">
      <c r="A37" s="4" t="s">
        <v>49</v>
      </c>
      <c r="B37" s="88" t="s">
        <v>33</v>
      </c>
      <c r="C37" s="89"/>
      <c r="D37" s="89"/>
      <c r="E37" s="89"/>
      <c r="F37" s="89"/>
      <c r="G37" s="89"/>
      <c r="H37" s="90"/>
      <c r="I37" s="11">
        <f t="shared" si="0"/>
        <v>20752.019442724457</v>
      </c>
      <c r="J37" s="91">
        <f>Q20*V37/100</f>
        <v>20752.019442724457</v>
      </c>
      <c r="K37" s="92"/>
      <c r="L37" s="20"/>
      <c r="M37" s="20"/>
      <c r="N37" s="20"/>
      <c r="O37" s="20"/>
      <c r="P37" s="20"/>
      <c r="Q37" s="96">
        <v>0.45</v>
      </c>
      <c r="R37" s="97"/>
      <c r="S37" s="97"/>
      <c r="T37" s="97"/>
      <c r="U37" s="44">
        <v>0.45</v>
      </c>
      <c r="V37" s="44">
        <f>U37*V22/U22</f>
        <v>2.7863777089783284</v>
      </c>
      <c r="W37" s="29"/>
      <c r="X37" s="37">
        <v>29068.31</v>
      </c>
      <c r="Y37" s="36">
        <v>35745.75</v>
      </c>
    </row>
    <row r="38" spans="1:28" ht="15" customHeight="1">
      <c r="A38" s="4" t="s">
        <v>50</v>
      </c>
      <c r="B38" s="88" t="s">
        <v>34</v>
      </c>
      <c r="C38" s="89"/>
      <c r="D38" s="89"/>
      <c r="E38" s="89"/>
      <c r="F38" s="89"/>
      <c r="G38" s="89"/>
      <c r="H38" s="90"/>
      <c r="I38" s="11">
        <f t="shared" si="0"/>
        <v>61794.902340557266</v>
      </c>
      <c r="J38" s="100">
        <f>Q20*V38/100</f>
        <v>61794.902340557266</v>
      </c>
      <c r="K38" s="101"/>
      <c r="L38" s="18"/>
      <c r="M38" s="18"/>
      <c r="N38" s="18"/>
      <c r="O38" s="18"/>
      <c r="P38" s="18"/>
      <c r="Q38" s="33"/>
      <c r="R38" s="33"/>
      <c r="S38" s="96">
        <v>1.34</v>
      </c>
      <c r="T38" s="97"/>
      <c r="U38" s="44">
        <v>1.34</v>
      </c>
      <c r="V38" s="44">
        <f>U38*V22/U22</f>
        <v>8.2972136222910216</v>
      </c>
      <c r="W38" s="29"/>
      <c r="X38" s="36">
        <v>32197.97</v>
      </c>
      <c r="Y38" s="36">
        <v>39156.65</v>
      </c>
    </row>
    <row r="39" spans="1:28" ht="17.25" customHeight="1">
      <c r="A39" s="4" t="s">
        <v>51</v>
      </c>
      <c r="B39" s="88" t="s">
        <v>24</v>
      </c>
      <c r="C39" s="89"/>
      <c r="D39" s="89"/>
      <c r="E39" s="89"/>
      <c r="F39" s="89"/>
      <c r="G39" s="89"/>
      <c r="H39" s="90"/>
      <c r="I39" s="11">
        <f t="shared" si="0"/>
        <v>84852.701721362231</v>
      </c>
      <c r="J39" s="91">
        <f>Q20*V39/100</f>
        <v>84852.701721362231</v>
      </c>
      <c r="K39" s="92"/>
      <c r="L39" s="20"/>
      <c r="M39" s="20"/>
      <c r="N39" s="20"/>
      <c r="O39" s="20"/>
      <c r="P39" s="20"/>
      <c r="Q39" s="96">
        <v>1.84</v>
      </c>
      <c r="R39" s="97"/>
      <c r="S39" s="97"/>
      <c r="T39" s="97"/>
      <c r="U39" s="47">
        <v>1.84</v>
      </c>
      <c r="V39" s="47">
        <f>U39*V22/U22</f>
        <v>11.393188854489166</v>
      </c>
      <c r="W39" s="29"/>
      <c r="X39" s="70">
        <v>466701.85</v>
      </c>
      <c r="Y39" s="70">
        <v>430272.93</v>
      </c>
    </row>
    <row r="40" spans="1:28" ht="15" customHeight="1">
      <c r="A40" s="3">
        <v>5</v>
      </c>
      <c r="B40" s="98" t="s">
        <v>9</v>
      </c>
      <c r="C40" s="99"/>
      <c r="D40" s="99"/>
      <c r="E40" s="99"/>
      <c r="F40" s="99"/>
      <c r="G40" s="99"/>
      <c r="H40" s="114"/>
      <c r="I40" s="10">
        <f>Q20*V40/100</f>
        <v>79318.829869969035</v>
      </c>
      <c r="J40" s="140">
        <f>J41+J42+J43+J44+J45+J46</f>
        <v>236137.60000000001</v>
      </c>
      <c r="K40" s="141"/>
      <c r="L40" s="19"/>
      <c r="M40" s="19"/>
      <c r="N40" s="19"/>
      <c r="O40" s="19"/>
      <c r="P40" s="19"/>
      <c r="Q40" s="96">
        <v>1.72</v>
      </c>
      <c r="R40" s="97"/>
      <c r="S40" s="97"/>
      <c r="T40" s="97"/>
      <c r="U40" s="44">
        <v>1.72</v>
      </c>
      <c r="V40" s="44">
        <f>U40*V22/U22</f>
        <v>10.65015479876161</v>
      </c>
      <c r="W40" s="29"/>
      <c r="X40" s="71">
        <v>131752.35</v>
      </c>
      <c r="Y40" s="71">
        <v>122347.05</v>
      </c>
    </row>
    <row r="41" spans="1:28" ht="15" customHeight="1">
      <c r="A41" s="4" t="s">
        <v>68</v>
      </c>
      <c r="B41" s="88" t="s">
        <v>61</v>
      </c>
      <c r="C41" s="89"/>
      <c r="D41" s="89"/>
      <c r="E41" s="89"/>
      <c r="F41" s="89"/>
      <c r="G41" s="89"/>
      <c r="H41" s="90"/>
      <c r="I41" s="32"/>
      <c r="J41" s="91">
        <v>4001</v>
      </c>
      <c r="K41" s="92"/>
      <c r="L41" s="19"/>
      <c r="M41" s="19"/>
      <c r="N41" s="19"/>
      <c r="O41" s="19"/>
      <c r="P41" s="19"/>
      <c r="Q41" s="38"/>
      <c r="R41" s="39"/>
      <c r="S41" s="39"/>
      <c r="T41" s="39"/>
      <c r="U41" s="49">
        <f>SUM(U24:U40)</f>
        <v>16.149999999999999</v>
      </c>
      <c r="V41" s="49">
        <f>SUM(V24:V40)</f>
        <v>100.00000000000001</v>
      </c>
      <c r="W41" s="29"/>
      <c r="X41" s="71">
        <v>70501.88</v>
      </c>
      <c r="Y41" s="71">
        <v>66511.41</v>
      </c>
    </row>
    <row r="42" spans="1:28" ht="15" customHeight="1">
      <c r="A42" s="4" t="s">
        <v>69</v>
      </c>
      <c r="B42" s="88" t="s">
        <v>62</v>
      </c>
      <c r="C42" s="89"/>
      <c r="D42" s="89"/>
      <c r="E42" s="89"/>
      <c r="F42" s="89"/>
      <c r="G42" s="89"/>
      <c r="H42" s="90"/>
      <c r="I42" s="32"/>
      <c r="J42" s="91">
        <v>6423</v>
      </c>
      <c r="K42" s="92"/>
      <c r="L42" s="19"/>
      <c r="M42" s="19"/>
      <c r="N42" s="19"/>
      <c r="O42" s="19"/>
      <c r="P42" s="19"/>
      <c r="Q42" s="63"/>
      <c r="R42" s="64"/>
      <c r="S42" s="64"/>
      <c r="T42" s="64"/>
      <c r="U42" s="49"/>
      <c r="V42" s="50"/>
      <c r="W42" s="29"/>
      <c r="X42" s="71">
        <v>130610.3</v>
      </c>
      <c r="Y42" s="71">
        <v>120614.83</v>
      </c>
    </row>
    <row r="43" spans="1:28" ht="15" customHeight="1">
      <c r="A43" s="4" t="s">
        <v>70</v>
      </c>
      <c r="B43" s="88" t="s">
        <v>63</v>
      </c>
      <c r="C43" s="89"/>
      <c r="D43" s="89"/>
      <c r="E43" s="89"/>
      <c r="F43" s="89"/>
      <c r="G43" s="89"/>
      <c r="H43" s="90"/>
      <c r="I43" s="32"/>
      <c r="J43" s="91">
        <v>13064</v>
      </c>
      <c r="K43" s="92"/>
      <c r="L43" s="19"/>
      <c r="M43" s="19"/>
      <c r="N43" s="19"/>
      <c r="O43" s="19"/>
      <c r="P43" s="19"/>
      <c r="Q43" s="63"/>
      <c r="R43" s="64"/>
      <c r="S43" s="64"/>
      <c r="T43" s="64"/>
      <c r="U43" s="49"/>
      <c r="V43" s="50"/>
      <c r="W43" s="29"/>
      <c r="X43" s="71">
        <v>147047.95000000001</v>
      </c>
      <c r="Y43" s="71">
        <v>139624.88</v>
      </c>
    </row>
    <row r="44" spans="1:28" ht="15" customHeight="1">
      <c r="A44" s="4" t="s">
        <v>71</v>
      </c>
      <c r="B44" s="88" t="s">
        <v>64</v>
      </c>
      <c r="C44" s="89"/>
      <c r="D44" s="89"/>
      <c r="E44" s="89"/>
      <c r="F44" s="89"/>
      <c r="G44" s="89"/>
      <c r="H44" s="90"/>
      <c r="I44" s="32"/>
      <c r="J44" s="91">
        <v>1067</v>
      </c>
      <c r="K44" s="92"/>
      <c r="L44" s="19"/>
      <c r="M44" s="19"/>
      <c r="N44" s="19"/>
      <c r="O44" s="19"/>
      <c r="P44" s="19"/>
      <c r="Q44" s="63"/>
      <c r="R44" s="64"/>
      <c r="S44" s="64"/>
      <c r="T44" s="64"/>
      <c r="U44" s="49"/>
      <c r="V44" s="50"/>
      <c r="W44" s="29"/>
      <c r="X44" s="72">
        <f>SUM(X34:X43)</f>
        <v>1160430.8999999999</v>
      </c>
      <c r="Y44" s="72">
        <f>SUM(Y34:Y43)</f>
        <v>1132489.1099999999</v>
      </c>
    </row>
    <row r="45" spans="1:28" ht="15" customHeight="1">
      <c r="A45" s="4" t="s">
        <v>72</v>
      </c>
      <c r="B45" s="88" t="s">
        <v>65</v>
      </c>
      <c r="C45" s="89"/>
      <c r="D45" s="89"/>
      <c r="E45" s="89"/>
      <c r="F45" s="89"/>
      <c r="G45" s="89"/>
      <c r="H45" s="90"/>
      <c r="I45" s="32"/>
      <c r="J45" s="91">
        <v>210581.63</v>
      </c>
      <c r="K45" s="92"/>
      <c r="L45" s="19"/>
      <c r="M45" s="19"/>
      <c r="N45" s="19"/>
      <c r="O45" s="19"/>
      <c r="P45" s="19"/>
      <c r="Q45" s="38"/>
      <c r="R45" s="39"/>
      <c r="S45" s="39"/>
      <c r="T45" s="39"/>
      <c r="U45" s="44"/>
      <c r="V45" s="46"/>
      <c r="W45" s="29"/>
      <c r="X45" s="48"/>
      <c r="Y45" s="48"/>
    </row>
    <row r="46" spans="1:28" ht="15" customHeight="1">
      <c r="A46" s="4" t="s">
        <v>73</v>
      </c>
      <c r="B46" s="88" t="s">
        <v>66</v>
      </c>
      <c r="C46" s="89"/>
      <c r="D46" s="89"/>
      <c r="E46" s="89"/>
      <c r="F46" s="89"/>
      <c r="G46" s="89"/>
      <c r="H46" s="90"/>
      <c r="I46" s="32"/>
      <c r="J46" s="91">
        <v>1000.97</v>
      </c>
      <c r="K46" s="92"/>
      <c r="L46" s="19"/>
      <c r="M46" s="19"/>
      <c r="N46" s="19"/>
      <c r="O46" s="19"/>
      <c r="P46" s="19"/>
      <c r="Q46" s="65"/>
      <c r="R46" s="66"/>
      <c r="S46" s="66"/>
      <c r="T46" s="66"/>
      <c r="U46" s="44"/>
      <c r="V46" s="46"/>
      <c r="W46" s="29"/>
      <c r="X46" s="48"/>
      <c r="Y46" s="48"/>
    </row>
    <row r="47" spans="1:28" ht="15" customHeight="1">
      <c r="A47" s="3">
        <v>6</v>
      </c>
      <c r="B47" s="111" t="s">
        <v>18</v>
      </c>
      <c r="C47" s="112"/>
      <c r="D47" s="112"/>
      <c r="E47" s="112"/>
      <c r="F47" s="112"/>
      <c r="G47" s="112"/>
      <c r="H47" s="113"/>
      <c r="I47" s="10">
        <f>AA36</f>
        <v>3704.4</v>
      </c>
      <c r="J47" s="140">
        <f>I47</f>
        <v>3704.4</v>
      </c>
      <c r="K47" s="141"/>
      <c r="L47" s="20"/>
      <c r="M47" s="20"/>
      <c r="N47" s="20"/>
      <c r="O47" s="20"/>
      <c r="P47" s="20"/>
      <c r="Q47" s="151"/>
      <c r="R47" s="152"/>
      <c r="S47" s="152"/>
      <c r="T47" s="152"/>
      <c r="U47" s="44"/>
      <c r="V47" s="44"/>
      <c r="W47" s="29"/>
      <c r="X47" s="48"/>
      <c r="Y47" s="48"/>
    </row>
    <row r="48" spans="1:28" ht="15" customHeight="1">
      <c r="A48" s="3">
        <v>7</v>
      </c>
      <c r="B48" s="98" t="s">
        <v>20</v>
      </c>
      <c r="C48" s="99"/>
      <c r="D48" s="99"/>
      <c r="E48" s="99"/>
      <c r="F48" s="99"/>
      <c r="G48" s="99"/>
      <c r="H48" s="12"/>
      <c r="I48" s="10">
        <f>116282.7+23256.54</f>
        <v>139539.24</v>
      </c>
      <c r="J48" s="140">
        <f>J50+J49</f>
        <v>282491</v>
      </c>
      <c r="K48" s="141"/>
      <c r="L48" s="19"/>
      <c r="M48" s="19"/>
      <c r="N48" s="19"/>
      <c r="O48" s="19"/>
      <c r="P48" s="19"/>
      <c r="Q48" s="153">
        <v>2.71</v>
      </c>
      <c r="R48" s="153"/>
      <c r="S48" s="153"/>
      <c r="T48" s="154"/>
      <c r="U48" s="45"/>
      <c r="V48" s="45"/>
      <c r="W48" s="29"/>
    </row>
    <row r="49" spans="1:41" ht="15" customHeight="1">
      <c r="A49" s="4" t="s">
        <v>67</v>
      </c>
      <c r="B49" s="88" t="s">
        <v>74</v>
      </c>
      <c r="C49" s="89"/>
      <c r="D49" s="89"/>
      <c r="E49" s="89"/>
      <c r="F49" s="89"/>
      <c r="G49" s="89"/>
      <c r="H49" s="90"/>
      <c r="I49" s="32"/>
      <c r="J49" s="91">
        <v>179081</v>
      </c>
      <c r="K49" s="92"/>
      <c r="L49" s="19"/>
      <c r="M49" s="19"/>
      <c r="N49" s="19"/>
      <c r="O49" s="19"/>
      <c r="P49" s="19"/>
      <c r="Q49" s="67"/>
      <c r="R49" s="67"/>
      <c r="S49" s="67"/>
      <c r="T49" s="67"/>
      <c r="U49" s="68"/>
      <c r="V49" s="68"/>
      <c r="W49" s="29"/>
    </row>
    <row r="50" spans="1:41" ht="15" customHeight="1">
      <c r="A50" s="4" t="s">
        <v>75</v>
      </c>
      <c r="B50" s="88" t="s">
        <v>76</v>
      </c>
      <c r="C50" s="89"/>
      <c r="D50" s="89"/>
      <c r="E50" s="89"/>
      <c r="F50" s="89"/>
      <c r="G50" s="89"/>
      <c r="H50" s="90"/>
      <c r="I50" s="32"/>
      <c r="J50" s="91">
        <v>103410</v>
      </c>
      <c r="K50" s="92"/>
      <c r="L50" s="19"/>
      <c r="M50" s="19"/>
      <c r="N50" s="19"/>
      <c r="O50" s="19"/>
      <c r="P50" s="19"/>
      <c r="Q50" s="67"/>
      <c r="R50" s="67"/>
      <c r="S50" s="67"/>
      <c r="T50" s="67"/>
      <c r="U50" s="68"/>
      <c r="V50" s="68"/>
      <c r="W50" s="29"/>
    </row>
    <row r="51" spans="1:41" ht="16.5" customHeight="1">
      <c r="A51" s="7"/>
      <c r="B51" s="178" t="s">
        <v>27</v>
      </c>
      <c r="C51" s="179"/>
      <c r="D51" s="179"/>
      <c r="E51" s="179"/>
      <c r="F51" s="179"/>
      <c r="G51" s="179"/>
      <c r="H51" s="180"/>
      <c r="I51" s="9">
        <f>I23+I31+I32+I33+I40+I47+I48</f>
        <v>888010.55999999994</v>
      </c>
      <c r="J51" s="174">
        <f>J23+J31+J32+J33+J40+J47+J48</f>
        <v>1187781.0901300309</v>
      </c>
      <c r="K51" s="175"/>
      <c r="L51" s="19"/>
      <c r="M51" s="19"/>
      <c r="N51" s="19"/>
      <c r="O51" s="19"/>
      <c r="P51" s="19"/>
      <c r="Q51" s="8"/>
      <c r="R51" s="8"/>
      <c r="S51" s="8"/>
      <c r="T51" s="25"/>
      <c r="U51" s="21"/>
      <c r="V51" s="13"/>
    </row>
    <row r="52" spans="1:41" ht="7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R52" s="148"/>
      <c r="S52" s="148"/>
      <c r="T52" s="148"/>
      <c r="U52" s="148"/>
      <c r="V52" s="148"/>
      <c r="W52" s="148"/>
    </row>
    <row r="53" spans="1:41" ht="0.75" hidden="1" customHeight="1">
      <c r="A53" s="6"/>
      <c r="B53" s="6"/>
      <c r="C53" s="6"/>
      <c r="D53" s="6"/>
      <c r="E53" s="6"/>
      <c r="F53" s="6"/>
      <c r="G53" s="6"/>
      <c r="H53" s="6"/>
      <c r="I53" s="28"/>
      <c r="J53" s="177"/>
      <c r="K53" s="177"/>
      <c r="L53" s="6"/>
      <c r="M53" s="6"/>
      <c r="N53" s="6"/>
      <c r="O53" s="6"/>
      <c r="P53" s="6"/>
      <c r="R53" s="14"/>
      <c r="S53" s="14"/>
      <c r="T53" s="14"/>
      <c r="U53" s="14"/>
      <c r="V53" s="14"/>
      <c r="W53" s="14"/>
    </row>
    <row r="54" spans="1:41" ht="69" customHeight="1">
      <c r="A54" s="87" t="s">
        <v>80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6"/>
      <c r="O54" s="6"/>
      <c r="P54" s="6"/>
      <c r="R54" s="81"/>
      <c r="S54" s="81"/>
      <c r="T54" s="81"/>
      <c r="U54" s="81"/>
      <c r="V54" s="81"/>
      <c r="W54" s="81"/>
    </row>
    <row r="55" spans="1:41" ht="21.75" customHeight="1">
      <c r="A55" s="176" t="s">
        <v>39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X55" s="144"/>
      <c r="Y55" s="144"/>
      <c r="Z55" s="144"/>
      <c r="AA55" s="23"/>
      <c r="AB55" s="23"/>
      <c r="AC55" s="23"/>
      <c r="AD55" s="23"/>
      <c r="AE55" s="20"/>
      <c r="AF55" s="20"/>
      <c r="AG55" s="20"/>
      <c r="AH55" s="20"/>
      <c r="AI55" s="20"/>
      <c r="AJ55" s="26"/>
      <c r="AK55" s="26"/>
      <c r="AL55" s="26"/>
      <c r="AM55" s="26"/>
      <c r="AN55" s="26"/>
      <c r="AO55" s="26"/>
    </row>
    <row r="56" spans="1:41" ht="7.5" customHeight="1">
      <c r="X56" s="144"/>
      <c r="Y56" s="144"/>
      <c r="Z56" s="144"/>
      <c r="AA56" s="23"/>
      <c r="AB56" s="23"/>
      <c r="AC56" s="23"/>
      <c r="AD56" s="23"/>
      <c r="AE56" s="20"/>
      <c r="AF56" s="20"/>
      <c r="AG56" s="20"/>
      <c r="AH56" s="20"/>
      <c r="AI56" s="20"/>
      <c r="AJ56" s="26"/>
      <c r="AK56" s="26"/>
      <c r="AL56" s="26"/>
      <c r="AM56" s="26"/>
      <c r="AN56" s="26"/>
      <c r="AO56" s="26"/>
    </row>
    <row r="57" spans="1:41" ht="12" customHeight="1">
      <c r="A57" s="176" t="s">
        <v>54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X57" s="144"/>
      <c r="Y57" s="144"/>
      <c r="Z57" s="144"/>
      <c r="AA57" s="23"/>
      <c r="AB57" s="23"/>
      <c r="AC57" s="23"/>
      <c r="AD57" s="23"/>
      <c r="AE57" s="20"/>
      <c r="AF57" s="20"/>
      <c r="AG57" s="20"/>
      <c r="AH57" s="20"/>
      <c r="AI57" s="20"/>
      <c r="AJ57" s="26"/>
      <c r="AK57" s="26"/>
      <c r="AL57" s="26"/>
      <c r="AM57" s="26"/>
      <c r="AN57" s="26"/>
      <c r="AO57" s="26"/>
    </row>
    <row r="58" spans="1:41" ht="7.5" customHeight="1">
      <c r="X58" s="144"/>
      <c r="Y58" s="144"/>
      <c r="Z58" s="144"/>
      <c r="AA58" s="23"/>
      <c r="AB58" s="23"/>
      <c r="AC58" s="23"/>
      <c r="AD58" s="23"/>
      <c r="AE58" s="20"/>
      <c r="AF58" s="20"/>
      <c r="AG58" s="20"/>
      <c r="AH58" s="20"/>
      <c r="AI58" s="20"/>
      <c r="AJ58" s="26"/>
      <c r="AK58" s="26"/>
      <c r="AL58" s="26"/>
      <c r="AM58" s="26"/>
      <c r="AN58" s="26"/>
      <c r="AO58" s="26"/>
    </row>
    <row r="59" spans="1:41">
      <c r="A59" s="176" t="s">
        <v>26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X59" s="144"/>
      <c r="Y59" s="144"/>
      <c r="Z59" s="144"/>
      <c r="AA59" s="23"/>
      <c r="AB59" s="23"/>
      <c r="AC59" s="23"/>
      <c r="AD59" s="23"/>
      <c r="AE59" s="20"/>
      <c r="AF59" s="20"/>
      <c r="AG59" s="20"/>
      <c r="AH59" s="20"/>
      <c r="AI59" s="20"/>
      <c r="AJ59" s="26"/>
      <c r="AK59" s="26"/>
      <c r="AL59" s="26"/>
      <c r="AM59" s="26"/>
      <c r="AN59" s="26"/>
      <c r="AO59" s="26"/>
    </row>
    <row r="60" spans="1:41">
      <c r="A60" s="176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X60" s="145"/>
      <c r="Y60" s="145"/>
      <c r="Z60" s="145"/>
      <c r="AA60" s="24"/>
      <c r="AB60" s="24"/>
      <c r="AC60" s="24"/>
      <c r="AD60" s="24"/>
      <c r="AE60" s="24"/>
      <c r="AF60" s="24"/>
      <c r="AG60" s="24"/>
      <c r="AH60" s="24"/>
      <c r="AI60" s="24"/>
      <c r="AJ60" s="26"/>
      <c r="AK60" s="26"/>
      <c r="AL60" s="26"/>
      <c r="AM60" s="26"/>
      <c r="AN60" s="26"/>
      <c r="AO60" s="26"/>
    </row>
    <row r="61" spans="1:41"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1">
      <c r="X63" s="146"/>
      <c r="Y63" s="146"/>
      <c r="Z63" s="146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6"/>
      <c r="AM63" s="26"/>
      <c r="AN63" s="26"/>
      <c r="AO63" s="26"/>
    </row>
    <row r="64" spans="1:41">
      <c r="X64" s="146"/>
      <c r="Y64" s="146"/>
      <c r="Z64" s="146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6"/>
      <c r="AM64" s="26"/>
      <c r="AN64" s="26"/>
      <c r="AO64" s="26"/>
    </row>
    <row r="65" spans="24:41">
      <c r="X65" s="146"/>
      <c r="Y65" s="146"/>
      <c r="Z65" s="146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6"/>
      <c r="AM65" s="26"/>
      <c r="AN65" s="26"/>
      <c r="AO65" s="26"/>
    </row>
    <row r="66" spans="24:41">
      <c r="X66" s="146"/>
      <c r="Y66" s="146"/>
      <c r="Z66" s="146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6"/>
      <c r="AM66" s="26"/>
      <c r="AN66" s="26"/>
      <c r="AO66" s="26"/>
    </row>
    <row r="67" spans="24:41">
      <c r="X67" s="144"/>
      <c r="Y67" s="144"/>
      <c r="Z67" s="144"/>
      <c r="AA67" s="23"/>
      <c r="AB67" s="23"/>
      <c r="AC67" s="23"/>
      <c r="AD67" s="23"/>
      <c r="AE67" s="20"/>
      <c r="AF67" s="20"/>
      <c r="AG67" s="20"/>
      <c r="AH67" s="20"/>
      <c r="AI67" s="20"/>
      <c r="AJ67" s="20"/>
      <c r="AK67" s="20"/>
      <c r="AL67" s="26"/>
      <c r="AM67" s="26"/>
      <c r="AN67" s="26"/>
      <c r="AO67" s="26"/>
    </row>
    <row r="68" spans="24:41">
      <c r="X68" s="144"/>
      <c r="Y68" s="144"/>
      <c r="Z68" s="144"/>
      <c r="AA68" s="23"/>
      <c r="AB68" s="23"/>
      <c r="AC68" s="23"/>
      <c r="AD68" s="23"/>
      <c r="AE68" s="20"/>
      <c r="AF68" s="20"/>
      <c r="AG68" s="20"/>
      <c r="AH68" s="20"/>
      <c r="AI68" s="20"/>
      <c r="AJ68" s="20"/>
      <c r="AK68" s="20"/>
      <c r="AL68" s="26"/>
      <c r="AM68" s="26"/>
      <c r="AN68" s="26"/>
      <c r="AO68" s="26"/>
    </row>
    <row r="69" spans="24:41">
      <c r="X69" s="144"/>
      <c r="Y69" s="144"/>
      <c r="Z69" s="144"/>
      <c r="AA69" s="23"/>
      <c r="AB69" s="23"/>
      <c r="AC69" s="23"/>
      <c r="AD69" s="23"/>
      <c r="AE69" s="20"/>
      <c r="AF69" s="20"/>
      <c r="AG69" s="20"/>
      <c r="AH69" s="20"/>
      <c r="AI69" s="20"/>
      <c r="AJ69" s="20"/>
      <c r="AK69" s="20"/>
      <c r="AL69" s="26"/>
      <c r="AM69" s="26"/>
      <c r="AN69" s="26"/>
      <c r="AO69" s="26"/>
    </row>
    <row r="70" spans="24:41">
      <c r="X70" s="144"/>
      <c r="Y70" s="144"/>
      <c r="Z70" s="144"/>
      <c r="AA70" s="23"/>
      <c r="AB70" s="23"/>
      <c r="AC70" s="23"/>
      <c r="AD70" s="23"/>
      <c r="AE70" s="20"/>
      <c r="AF70" s="20"/>
      <c r="AG70" s="20"/>
      <c r="AH70" s="20"/>
      <c r="AI70" s="20"/>
      <c r="AJ70" s="20"/>
      <c r="AK70" s="20"/>
      <c r="AL70" s="26"/>
      <c r="AM70" s="26"/>
      <c r="AN70" s="26"/>
      <c r="AO70" s="26"/>
    </row>
    <row r="71" spans="24:41">
      <c r="X71" s="144"/>
      <c r="Y71" s="144"/>
      <c r="Z71" s="144"/>
      <c r="AA71" s="23"/>
      <c r="AB71" s="23"/>
      <c r="AC71" s="23"/>
      <c r="AD71" s="23"/>
      <c r="AE71" s="20"/>
      <c r="AF71" s="20"/>
      <c r="AG71" s="20"/>
      <c r="AH71" s="20"/>
      <c r="AI71" s="20"/>
      <c r="AJ71" s="20"/>
      <c r="AK71" s="20"/>
      <c r="AL71" s="26"/>
      <c r="AM71" s="26"/>
      <c r="AN71" s="26"/>
      <c r="AO71" s="26"/>
    </row>
    <row r="72" spans="24:41">
      <c r="X72" s="145"/>
      <c r="Y72" s="145"/>
      <c r="Z72" s="145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6"/>
      <c r="AM72" s="26"/>
      <c r="AN72" s="26"/>
      <c r="AO72" s="26"/>
    </row>
    <row r="73" spans="24:41"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</row>
    <row r="74" spans="24:41"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</row>
    <row r="75" spans="24:41">
      <c r="X75" s="146"/>
      <c r="Y75" s="146"/>
      <c r="Z75" s="146"/>
      <c r="AA75" s="22"/>
      <c r="AB75" s="22"/>
      <c r="AC75" s="22"/>
      <c r="AD75" s="22"/>
      <c r="AE75" s="22"/>
      <c r="AF75" s="22"/>
      <c r="AG75" s="22"/>
      <c r="AH75" s="22"/>
      <c r="AI75" s="22"/>
      <c r="AJ75" s="26"/>
      <c r="AK75" s="26"/>
      <c r="AL75" s="26"/>
      <c r="AM75" s="26"/>
      <c r="AN75" s="26"/>
      <c r="AO75" s="26"/>
    </row>
    <row r="76" spans="24:41">
      <c r="X76" s="146"/>
      <c r="Y76" s="146"/>
      <c r="Z76" s="146"/>
      <c r="AA76" s="23"/>
      <c r="AB76" s="23"/>
      <c r="AC76" s="23"/>
      <c r="AD76" s="23"/>
      <c r="AE76" s="23"/>
      <c r="AF76" s="23"/>
      <c r="AG76" s="23"/>
      <c r="AH76" s="23"/>
      <c r="AI76" s="23"/>
      <c r="AJ76" s="26"/>
      <c r="AK76" s="26"/>
      <c r="AL76" s="26"/>
      <c r="AM76" s="26"/>
      <c r="AN76" s="26"/>
      <c r="AO76" s="26"/>
    </row>
    <row r="77" spans="24:41">
      <c r="X77" s="146"/>
      <c r="Y77" s="146"/>
      <c r="Z77" s="146"/>
      <c r="AA77" s="23"/>
      <c r="AB77" s="23"/>
      <c r="AC77" s="23"/>
      <c r="AD77" s="23"/>
      <c r="AE77" s="23"/>
      <c r="AF77" s="23"/>
      <c r="AG77" s="23"/>
      <c r="AH77" s="23"/>
      <c r="AI77" s="23"/>
      <c r="AJ77" s="26"/>
      <c r="AK77" s="26"/>
      <c r="AL77" s="26"/>
      <c r="AM77" s="26"/>
      <c r="AN77" s="26"/>
      <c r="AO77" s="26"/>
    </row>
    <row r="78" spans="24:41">
      <c r="X78" s="146"/>
      <c r="Y78" s="146"/>
      <c r="Z78" s="146"/>
      <c r="AA78" s="24"/>
      <c r="AB78" s="24"/>
      <c r="AC78" s="24"/>
      <c r="AD78" s="24"/>
      <c r="AE78" s="24"/>
      <c r="AF78" s="24"/>
      <c r="AG78" s="24"/>
      <c r="AH78" s="24"/>
      <c r="AI78" s="24"/>
      <c r="AJ78" s="26"/>
      <c r="AK78" s="26"/>
      <c r="AL78" s="26"/>
      <c r="AM78" s="26"/>
      <c r="AN78" s="26"/>
      <c r="AO78" s="26"/>
    </row>
    <row r="79" spans="24:41">
      <c r="X79" s="144"/>
      <c r="Y79" s="144"/>
      <c r="Z79" s="144"/>
      <c r="AA79" s="23"/>
      <c r="AB79" s="23"/>
      <c r="AC79" s="23"/>
      <c r="AD79" s="23"/>
      <c r="AE79" s="20"/>
      <c r="AF79" s="20"/>
      <c r="AG79" s="20"/>
      <c r="AH79" s="20"/>
      <c r="AI79" s="20"/>
      <c r="AJ79" s="26"/>
      <c r="AK79" s="26"/>
      <c r="AL79" s="26"/>
      <c r="AM79" s="26"/>
      <c r="AN79" s="26"/>
      <c r="AO79" s="26"/>
    </row>
    <row r="80" spans="24:41">
      <c r="X80" s="144"/>
      <c r="Y80" s="144"/>
      <c r="Z80" s="144"/>
      <c r="AA80" s="23"/>
      <c r="AB80" s="23"/>
      <c r="AC80" s="23"/>
      <c r="AD80" s="23"/>
      <c r="AE80" s="20"/>
      <c r="AF80" s="20"/>
      <c r="AG80" s="20"/>
      <c r="AH80" s="20"/>
      <c r="AI80" s="20"/>
      <c r="AJ80" s="26"/>
      <c r="AK80" s="26"/>
      <c r="AL80" s="26"/>
      <c r="AM80" s="26"/>
      <c r="AN80" s="26"/>
      <c r="AO80" s="26"/>
    </row>
    <row r="81" spans="24:41">
      <c r="X81" s="144"/>
      <c r="Y81" s="144"/>
      <c r="Z81" s="144"/>
      <c r="AA81" s="23"/>
      <c r="AB81" s="23"/>
      <c r="AC81" s="23"/>
      <c r="AD81" s="23"/>
      <c r="AE81" s="20"/>
      <c r="AF81" s="20"/>
      <c r="AG81" s="20"/>
      <c r="AH81" s="20"/>
      <c r="AI81" s="20"/>
      <c r="AJ81" s="26"/>
      <c r="AK81" s="26"/>
      <c r="AL81" s="26"/>
      <c r="AM81" s="26"/>
      <c r="AN81" s="26"/>
      <c r="AO81" s="26"/>
    </row>
    <row r="82" spans="24:41">
      <c r="X82" s="144"/>
      <c r="Y82" s="144"/>
      <c r="Z82" s="144"/>
      <c r="AA82" s="23"/>
      <c r="AB82" s="23"/>
      <c r="AC82" s="23"/>
      <c r="AD82" s="27"/>
      <c r="AE82" s="20"/>
      <c r="AF82" s="20"/>
      <c r="AG82" s="20"/>
      <c r="AH82" s="20"/>
      <c r="AI82" s="20"/>
      <c r="AJ82" s="26"/>
      <c r="AK82" s="26"/>
      <c r="AL82" s="26"/>
      <c r="AM82" s="26"/>
      <c r="AN82" s="26"/>
      <c r="AO82" s="26"/>
    </row>
    <row r="83" spans="24:41">
      <c r="X83" s="144"/>
      <c r="Y83" s="144"/>
      <c r="Z83" s="144"/>
      <c r="AA83" s="23"/>
      <c r="AB83" s="23"/>
      <c r="AC83" s="23"/>
      <c r="AD83" s="23"/>
      <c r="AE83" s="20"/>
      <c r="AF83" s="20"/>
      <c r="AG83" s="20"/>
      <c r="AH83" s="20"/>
      <c r="AI83" s="20"/>
      <c r="AJ83" s="26"/>
      <c r="AK83" s="26"/>
      <c r="AL83" s="26"/>
      <c r="AM83" s="26"/>
      <c r="AN83" s="26"/>
      <c r="AO83" s="26"/>
    </row>
    <row r="84" spans="24:41">
      <c r="X84" s="145"/>
      <c r="Y84" s="145"/>
      <c r="Z84" s="145"/>
      <c r="AA84" s="24"/>
      <c r="AB84" s="24"/>
      <c r="AC84" s="24"/>
      <c r="AD84" s="24"/>
      <c r="AE84" s="24"/>
      <c r="AF84" s="24"/>
      <c r="AG84" s="24"/>
      <c r="AH84" s="24"/>
      <c r="AI84" s="24"/>
      <c r="AJ84" s="26"/>
      <c r="AK84" s="26"/>
      <c r="AL84" s="26"/>
      <c r="AM84" s="26"/>
      <c r="AN84" s="26"/>
      <c r="AO84" s="26"/>
    </row>
    <row r="85" spans="24:41"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</row>
    <row r="86" spans="24:41"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</row>
    <row r="87" spans="24:41">
      <c r="X87" s="146"/>
      <c r="Y87" s="146"/>
      <c r="Z87" s="146"/>
      <c r="AA87" s="22"/>
      <c r="AB87" s="22"/>
      <c r="AC87" s="22"/>
      <c r="AD87" s="22"/>
      <c r="AE87" s="22"/>
      <c r="AF87" s="22"/>
      <c r="AG87" s="22"/>
      <c r="AH87" s="22"/>
      <c r="AI87" s="22"/>
      <c r="AJ87" s="26"/>
      <c r="AK87" s="26"/>
      <c r="AL87" s="26"/>
      <c r="AM87" s="26"/>
      <c r="AN87" s="26"/>
      <c r="AO87" s="26"/>
    </row>
    <row r="88" spans="24:41">
      <c r="X88" s="146"/>
      <c r="Y88" s="146"/>
      <c r="Z88" s="146"/>
      <c r="AA88" s="23"/>
      <c r="AB88" s="23"/>
      <c r="AC88" s="23"/>
      <c r="AD88" s="23"/>
      <c r="AE88" s="23"/>
      <c r="AF88" s="23"/>
      <c r="AG88" s="23"/>
      <c r="AH88" s="23"/>
      <c r="AI88" s="23"/>
      <c r="AJ88" s="26"/>
      <c r="AK88" s="26"/>
      <c r="AL88" s="26"/>
      <c r="AM88" s="26"/>
      <c r="AN88" s="26"/>
      <c r="AO88" s="26"/>
    </row>
    <row r="89" spans="24:41">
      <c r="X89" s="146"/>
      <c r="Y89" s="146"/>
      <c r="Z89" s="146"/>
      <c r="AA89" s="23"/>
      <c r="AB89" s="23"/>
      <c r="AC89" s="23"/>
      <c r="AD89" s="23"/>
      <c r="AE89" s="23"/>
      <c r="AF89" s="23"/>
      <c r="AG89" s="23"/>
      <c r="AH89" s="23"/>
      <c r="AI89" s="23"/>
      <c r="AJ89" s="26"/>
      <c r="AK89" s="26"/>
      <c r="AL89" s="26"/>
      <c r="AM89" s="26"/>
      <c r="AN89" s="26"/>
      <c r="AO89" s="26"/>
    </row>
    <row r="90" spans="24:41">
      <c r="X90" s="146"/>
      <c r="Y90" s="146"/>
      <c r="Z90" s="146"/>
      <c r="AA90" s="24"/>
      <c r="AB90" s="24"/>
      <c r="AC90" s="24"/>
      <c r="AD90" s="24"/>
      <c r="AE90" s="24"/>
      <c r="AF90" s="24"/>
      <c r="AG90" s="24"/>
      <c r="AH90" s="24"/>
      <c r="AI90" s="24"/>
      <c r="AJ90" s="26"/>
      <c r="AK90" s="26"/>
      <c r="AL90" s="26"/>
      <c r="AM90" s="26"/>
      <c r="AN90" s="26"/>
      <c r="AO90" s="26"/>
    </row>
    <row r="91" spans="24:41">
      <c r="X91" s="144"/>
      <c r="Y91" s="144"/>
      <c r="Z91" s="144"/>
      <c r="AA91" s="23"/>
      <c r="AB91" s="23"/>
      <c r="AC91" s="23"/>
      <c r="AD91" s="23"/>
      <c r="AE91" s="20"/>
      <c r="AF91" s="20"/>
      <c r="AG91" s="20"/>
      <c r="AH91" s="20"/>
      <c r="AI91" s="20"/>
      <c r="AJ91" s="26"/>
      <c r="AK91" s="26"/>
      <c r="AL91" s="26"/>
      <c r="AM91" s="26"/>
      <c r="AN91" s="26"/>
      <c r="AO91" s="26"/>
    </row>
    <row r="92" spans="24:41">
      <c r="X92" s="144"/>
      <c r="Y92" s="144"/>
      <c r="Z92" s="144"/>
      <c r="AA92" s="23"/>
      <c r="AB92" s="23"/>
      <c r="AC92" s="23"/>
      <c r="AD92" s="23"/>
      <c r="AE92" s="20"/>
      <c r="AF92" s="20"/>
      <c r="AG92" s="20"/>
      <c r="AH92" s="20"/>
      <c r="AI92" s="20"/>
      <c r="AJ92" s="26"/>
      <c r="AK92" s="26"/>
      <c r="AL92" s="26"/>
      <c r="AM92" s="26"/>
      <c r="AN92" s="26"/>
      <c r="AO92" s="26"/>
    </row>
    <row r="93" spans="24:41">
      <c r="X93" s="144"/>
      <c r="Y93" s="144"/>
      <c r="Z93" s="144"/>
      <c r="AA93" s="23"/>
      <c r="AB93" s="23"/>
      <c r="AC93" s="23"/>
      <c r="AD93" s="23"/>
      <c r="AE93" s="20"/>
      <c r="AF93" s="20"/>
      <c r="AG93" s="20"/>
      <c r="AH93" s="20"/>
      <c r="AI93" s="20"/>
      <c r="AJ93" s="26"/>
      <c r="AK93" s="26"/>
      <c r="AL93" s="26"/>
      <c r="AM93" s="26"/>
      <c r="AN93" s="26"/>
      <c r="AO93" s="26"/>
    </row>
    <row r="94" spans="24:41">
      <c r="X94" s="144"/>
      <c r="Y94" s="144"/>
      <c r="Z94" s="144"/>
      <c r="AA94" s="23"/>
      <c r="AB94" s="23"/>
      <c r="AC94" s="23"/>
      <c r="AD94" s="23"/>
      <c r="AE94" s="20"/>
      <c r="AF94" s="20"/>
      <c r="AG94" s="20"/>
      <c r="AH94" s="20"/>
      <c r="AI94" s="20"/>
      <c r="AJ94" s="26"/>
      <c r="AK94" s="26"/>
      <c r="AL94" s="26"/>
      <c r="AM94" s="26"/>
      <c r="AN94" s="26"/>
      <c r="AO94" s="26"/>
    </row>
    <row r="95" spans="24:41">
      <c r="X95" s="144"/>
      <c r="Y95" s="144"/>
      <c r="Z95" s="144"/>
      <c r="AA95" s="23"/>
      <c r="AB95" s="23"/>
      <c r="AC95" s="23"/>
      <c r="AD95" s="23"/>
      <c r="AE95" s="20"/>
      <c r="AF95" s="20"/>
      <c r="AG95" s="20"/>
      <c r="AH95" s="20"/>
      <c r="AI95" s="20"/>
      <c r="AJ95" s="26"/>
      <c r="AK95" s="26"/>
      <c r="AL95" s="26"/>
      <c r="AM95" s="26"/>
      <c r="AN95" s="26"/>
      <c r="AO95" s="26"/>
    </row>
    <row r="96" spans="24:41">
      <c r="X96" s="145"/>
      <c r="Y96" s="145"/>
      <c r="Z96" s="145"/>
      <c r="AA96" s="24"/>
      <c r="AB96" s="24"/>
      <c r="AC96" s="24"/>
      <c r="AD96" s="24"/>
      <c r="AE96" s="24"/>
      <c r="AF96" s="24"/>
      <c r="AG96" s="24"/>
      <c r="AH96" s="24"/>
      <c r="AI96" s="24"/>
      <c r="AJ96" s="26"/>
      <c r="AK96" s="26"/>
      <c r="AL96" s="26"/>
      <c r="AM96" s="26"/>
      <c r="AN96" s="26"/>
      <c r="AO96" s="26"/>
    </row>
    <row r="97" spans="24:41"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</row>
    <row r="98" spans="24:41"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</row>
    <row r="99" spans="24:41">
      <c r="X99" s="146"/>
      <c r="Y99" s="146"/>
      <c r="Z99" s="146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6"/>
      <c r="AO99" s="26"/>
    </row>
    <row r="100" spans="24:41">
      <c r="X100" s="146"/>
      <c r="Y100" s="146"/>
      <c r="Z100" s="146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6"/>
      <c r="AO100" s="26"/>
    </row>
    <row r="101" spans="24:41">
      <c r="X101" s="146"/>
      <c r="Y101" s="146"/>
      <c r="Z101" s="146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6"/>
      <c r="AO101" s="26"/>
    </row>
    <row r="102" spans="24:41">
      <c r="X102" s="146"/>
      <c r="Y102" s="146"/>
      <c r="Z102" s="146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6"/>
      <c r="AO102" s="26"/>
    </row>
    <row r="103" spans="24:41">
      <c r="X103" s="144"/>
      <c r="Y103" s="144"/>
      <c r="Z103" s="144"/>
      <c r="AA103" s="23"/>
      <c r="AB103" s="23"/>
      <c r="AC103" s="23"/>
      <c r="AD103" s="23"/>
      <c r="AE103" s="20"/>
      <c r="AF103" s="20"/>
      <c r="AG103" s="20"/>
      <c r="AH103" s="20"/>
      <c r="AI103" s="20"/>
      <c r="AJ103" s="20"/>
      <c r="AK103" s="20"/>
      <c r="AL103" s="20"/>
      <c r="AM103" s="20"/>
      <c r="AN103" s="26"/>
      <c r="AO103" s="26"/>
    </row>
    <row r="104" spans="24:41">
      <c r="X104" s="144"/>
      <c r="Y104" s="144"/>
      <c r="Z104" s="144"/>
      <c r="AA104" s="23"/>
      <c r="AB104" s="23"/>
      <c r="AC104" s="23"/>
      <c r="AD104" s="23"/>
      <c r="AE104" s="20"/>
      <c r="AF104" s="20"/>
      <c r="AG104" s="20"/>
      <c r="AH104" s="20"/>
      <c r="AI104" s="20"/>
      <c r="AJ104" s="20"/>
      <c r="AK104" s="20"/>
      <c r="AL104" s="20"/>
      <c r="AM104" s="20"/>
      <c r="AN104" s="26"/>
      <c r="AO104" s="26"/>
    </row>
    <row r="105" spans="24:41">
      <c r="X105" s="144"/>
      <c r="Y105" s="144"/>
      <c r="Z105" s="144"/>
      <c r="AA105" s="23"/>
      <c r="AB105" s="23"/>
      <c r="AC105" s="23"/>
      <c r="AD105" s="23"/>
      <c r="AE105" s="20"/>
      <c r="AF105" s="20"/>
      <c r="AG105" s="20"/>
      <c r="AH105" s="20"/>
      <c r="AI105" s="20"/>
      <c r="AJ105" s="20"/>
      <c r="AK105" s="20"/>
      <c r="AL105" s="20"/>
      <c r="AM105" s="20"/>
      <c r="AN105" s="26"/>
      <c r="AO105" s="26"/>
    </row>
    <row r="106" spans="24:41">
      <c r="X106" s="144"/>
      <c r="Y106" s="144"/>
      <c r="Z106" s="144"/>
      <c r="AA106" s="23"/>
      <c r="AB106" s="23"/>
      <c r="AC106" s="23"/>
      <c r="AD106" s="23"/>
      <c r="AE106" s="20"/>
      <c r="AF106" s="20"/>
      <c r="AG106" s="20"/>
      <c r="AH106" s="20"/>
      <c r="AI106" s="20"/>
      <c r="AJ106" s="20"/>
      <c r="AK106" s="20"/>
      <c r="AL106" s="20"/>
      <c r="AM106" s="20"/>
      <c r="AN106" s="26"/>
      <c r="AO106" s="26"/>
    </row>
    <row r="107" spans="24:41">
      <c r="X107" s="144"/>
      <c r="Y107" s="144"/>
      <c r="Z107" s="144"/>
      <c r="AA107" s="23"/>
      <c r="AB107" s="23"/>
      <c r="AC107" s="23"/>
      <c r="AD107" s="23"/>
      <c r="AE107" s="20"/>
      <c r="AF107" s="20"/>
      <c r="AG107" s="20"/>
      <c r="AH107" s="20"/>
      <c r="AI107" s="20"/>
      <c r="AJ107" s="20"/>
      <c r="AK107" s="20"/>
      <c r="AL107" s="20"/>
      <c r="AM107" s="20"/>
      <c r="AN107" s="26"/>
      <c r="AO107" s="26"/>
    </row>
    <row r="108" spans="24:41">
      <c r="X108" s="145"/>
      <c r="Y108" s="145"/>
      <c r="Z108" s="145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6"/>
      <c r="AO108" s="26"/>
    </row>
    <row r="109" spans="24:41"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</row>
    <row r="110" spans="24:41"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</row>
    <row r="111" spans="24:41"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</row>
    <row r="112" spans="24:41"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</row>
    <row r="113" spans="24:41"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</row>
    <row r="114" spans="24:41"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</row>
    <row r="115" spans="24:41"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</row>
    <row r="116" spans="24:41"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</row>
    <row r="117" spans="24:41"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</row>
    <row r="118" spans="24:41"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</row>
    <row r="119" spans="24:41"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</row>
    <row r="120" spans="24:41">
      <c r="X120" s="146"/>
      <c r="Y120" s="146"/>
      <c r="Z120" s="146"/>
      <c r="AA120" s="22"/>
      <c r="AB120" s="22"/>
      <c r="AC120" s="22"/>
      <c r="AD120" s="22"/>
      <c r="AE120" s="22"/>
      <c r="AF120" s="22"/>
      <c r="AG120" s="22"/>
      <c r="AH120" s="22"/>
      <c r="AI120" s="22"/>
      <c r="AJ120" s="26"/>
      <c r="AK120" s="26"/>
      <c r="AL120" s="26"/>
      <c r="AM120" s="26"/>
      <c r="AN120" s="26"/>
    </row>
    <row r="121" spans="24:41">
      <c r="X121" s="146"/>
      <c r="Y121" s="146"/>
      <c r="Z121" s="146"/>
      <c r="AA121" s="23"/>
      <c r="AB121" s="23"/>
      <c r="AC121" s="23"/>
      <c r="AD121" s="23"/>
      <c r="AE121" s="23"/>
      <c r="AF121" s="23"/>
      <c r="AG121" s="23"/>
      <c r="AH121" s="23"/>
      <c r="AI121" s="23"/>
      <c r="AJ121" s="26"/>
      <c r="AK121" s="26"/>
      <c r="AL121" s="26"/>
      <c r="AM121" s="26"/>
      <c r="AN121" s="26"/>
    </row>
    <row r="122" spans="24:41">
      <c r="X122" s="146"/>
      <c r="Y122" s="146"/>
      <c r="Z122" s="146"/>
      <c r="AA122" s="23"/>
      <c r="AB122" s="23"/>
      <c r="AC122" s="23"/>
      <c r="AD122" s="23"/>
      <c r="AE122" s="23"/>
      <c r="AF122" s="23"/>
      <c r="AG122" s="23"/>
      <c r="AH122" s="23"/>
      <c r="AI122" s="23"/>
      <c r="AJ122" s="26"/>
      <c r="AK122" s="26"/>
      <c r="AL122" s="26"/>
      <c r="AM122" s="26"/>
      <c r="AN122" s="26"/>
    </row>
    <row r="123" spans="24:41">
      <c r="X123" s="146"/>
      <c r="Y123" s="146"/>
      <c r="Z123" s="146"/>
      <c r="AA123" s="24"/>
      <c r="AB123" s="24"/>
      <c r="AC123" s="24"/>
      <c r="AD123" s="24"/>
      <c r="AE123" s="24"/>
      <c r="AF123" s="24"/>
      <c r="AG123" s="24"/>
      <c r="AH123" s="24"/>
      <c r="AI123" s="24"/>
      <c r="AJ123" s="26"/>
      <c r="AK123" s="26"/>
      <c r="AL123" s="26"/>
      <c r="AM123" s="26"/>
      <c r="AN123" s="26"/>
    </row>
    <row r="124" spans="24:41">
      <c r="X124" s="144"/>
      <c r="Y124" s="144"/>
      <c r="Z124" s="144"/>
      <c r="AA124" s="23"/>
      <c r="AB124" s="23"/>
      <c r="AC124" s="23"/>
      <c r="AD124" s="23"/>
      <c r="AE124" s="20"/>
      <c r="AF124" s="20"/>
      <c r="AG124" s="20"/>
      <c r="AH124" s="20"/>
      <c r="AI124" s="20"/>
      <c r="AJ124" s="26"/>
      <c r="AK124" s="26"/>
      <c r="AL124" s="26"/>
      <c r="AM124" s="26"/>
      <c r="AN124" s="26"/>
    </row>
    <row r="125" spans="24:41">
      <c r="X125" s="144"/>
      <c r="Y125" s="144"/>
      <c r="Z125" s="144"/>
      <c r="AA125" s="23"/>
      <c r="AB125" s="23"/>
      <c r="AC125" s="23"/>
      <c r="AD125" s="23"/>
      <c r="AE125" s="20"/>
      <c r="AF125" s="20"/>
      <c r="AG125" s="20"/>
      <c r="AH125" s="20"/>
      <c r="AI125" s="20"/>
      <c r="AJ125" s="26"/>
      <c r="AK125" s="26"/>
      <c r="AL125" s="26"/>
      <c r="AM125" s="26"/>
      <c r="AN125" s="26"/>
    </row>
    <row r="126" spans="24:41">
      <c r="X126" s="144"/>
      <c r="Y126" s="144"/>
      <c r="Z126" s="144"/>
      <c r="AA126" s="23"/>
      <c r="AB126" s="23"/>
      <c r="AC126" s="23"/>
      <c r="AD126" s="23"/>
      <c r="AE126" s="20"/>
      <c r="AF126" s="20"/>
      <c r="AG126" s="20"/>
      <c r="AH126" s="20"/>
      <c r="AI126" s="20"/>
      <c r="AJ126" s="26"/>
      <c r="AK126" s="26"/>
      <c r="AL126" s="26"/>
      <c r="AM126" s="26"/>
      <c r="AN126" s="26"/>
    </row>
    <row r="127" spans="24:41">
      <c r="X127" s="144"/>
      <c r="Y127" s="144"/>
      <c r="Z127" s="144"/>
      <c r="AA127" s="23"/>
      <c r="AB127" s="23"/>
      <c r="AC127" s="23"/>
      <c r="AD127" s="23"/>
      <c r="AE127" s="20"/>
      <c r="AF127" s="20"/>
      <c r="AG127" s="20"/>
      <c r="AH127" s="20"/>
      <c r="AI127" s="20"/>
      <c r="AJ127" s="26"/>
      <c r="AK127" s="26"/>
      <c r="AL127" s="26"/>
      <c r="AM127" s="26"/>
      <c r="AN127" s="26"/>
    </row>
    <row r="128" spans="24:41">
      <c r="X128" s="144"/>
      <c r="Y128" s="144"/>
      <c r="Z128" s="144"/>
      <c r="AA128" s="23"/>
      <c r="AB128" s="23"/>
      <c r="AC128" s="23"/>
      <c r="AD128" s="23"/>
      <c r="AE128" s="20"/>
      <c r="AF128" s="20"/>
      <c r="AG128" s="20"/>
      <c r="AH128" s="20"/>
      <c r="AI128" s="20"/>
      <c r="AJ128" s="26"/>
      <c r="AK128" s="26"/>
      <c r="AL128" s="26"/>
      <c r="AM128" s="26"/>
      <c r="AN128" s="26"/>
    </row>
    <row r="129" spans="24:40">
      <c r="X129" s="145"/>
      <c r="Y129" s="145"/>
      <c r="Z129" s="145"/>
      <c r="AA129" s="24"/>
      <c r="AB129" s="24"/>
      <c r="AC129" s="24"/>
      <c r="AD129" s="24"/>
      <c r="AE129" s="24"/>
      <c r="AF129" s="24"/>
      <c r="AG129" s="24"/>
      <c r="AH129" s="24"/>
      <c r="AI129" s="24"/>
      <c r="AJ129" s="26"/>
      <c r="AK129" s="26"/>
      <c r="AL129" s="26"/>
      <c r="AM129" s="26"/>
      <c r="AN129" s="26"/>
    </row>
    <row r="130" spans="24:40"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24:40"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24:40"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24:40"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24:40">
      <c r="X134" s="146"/>
      <c r="Y134" s="146"/>
      <c r="Z134" s="146"/>
      <c r="AA134" s="22"/>
      <c r="AB134" s="22"/>
      <c r="AC134" s="22"/>
      <c r="AD134" s="22"/>
      <c r="AE134" s="22"/>
      <c r="AF134" s="22"/>
      <c r="AG134" s="22"/>
      <c r="AH134" s="22"/>
      <c r="AI134" s="22"/>
      <c r="AJ134" s="26"/>
      <c r="AK134" s="26"/>
      <c r="AL134" s="26"/>
      <c r="AM134" s="26"/>
      <c r="AN134" s="26"/>
    </row>
    <row r="135" spans="24:40">
      <c r="X135" s="146"/>
      <c r="Y135" s="146"/>
      <c r="Z135" s="146"/>
      <c r="AA135" s="23"/>
      <c r="AB135" s="23"/>
      <c r="AC135" s="23"/>
      <c r="AD135" s="23"/>
      <c r="AE135" s="23"/>
      <c r="AF135" s="23"/>
      <c r="AG135" s="23"/>
      <c r="AH135" s="23"/>
      <c r="AI135" s="23"/>
      <c r="AJ135" s="26"/>
      <c r="AK135" s="26"/>
      <c r="AL135" s="26"/>
      <c r="AM135" s="26"/>
      <c r="AN135" s="26"/>
    </row>
    <row r="136" spans="24:40">
      <c r="X136" s="146"/>
      <c r="Y136" s="146"/>
      <c r="Z136" s="146"/>
      <c r="AA136" s="23"/>
      <c r="AB136" s="23"/>
      <c r="AC136" s="23"/>
      <c r="AD136" s="23"/>
      <c r="AE136" s="23"/>
      <c r="AF136" s="23"/>
      <c r="AG136" s="23"/>
      <c r="AH136" s="23"/>
      <c r="AI136" s="23"/>
      <c r="AJ136" s="26"/>
      <c r="AK136" s="26"/>
      <c r="AL136" s="26"/>
      <c r="AM136" s="26"/>
      <c r="AN136" s="26"/>
    </row>
    <row r="137" spans="24:40">
      <c r="X137" s="146"/>
      <c r="Y137" s="146"/>
      <c r="Z137" s="146"/>
      <c r="AA137" s="24"/>
      <c r="AB137" s="24"/>
      <c r="AC137" s="24"/>
      <c r="AD137" s="24"/>
      <c r="AE137" s="24"/>
      <c r="AF137" s="24"/>
      <c r="AG137" s="24"/>
      <c r="AH137" s="24"/>
      <c r="AI137" s="24"/>
      <c r="AJ137" s="26"/>
      <c r="AK137" s="26"/>
      <c r="AL137" s="26"/>
      <c r="AM137" s="26"/>
      <c r="AN137" s="26"/>
    </row>
    <row r="138" spans="24:40">
      <c r="X138" s="144"/>
      <c r="Y138" s="144"/>
      <c r="Z138" s="144"/>
      <c r="AA138" s="23"/>
      <c r="AB138" s="23"/>
      <c r="AC138" s="23"/>
      <c r="AD138" s="23"/>
      <c r="AE138" s="20"/>
      <c r="AF138" s="20"/>
      <c r="AG138" s="20"/>
      <c r="AH138" s="20"/>
      <c r="AI138" s="20"/>
      <c r="AJ138" s="26"/>
      <c r="AK138" s="26"/>
      <c r="AL138" s="26"/>
      <c r="AM138" s="26"/>
      <c r="AN138" s="26"/>
    </row>
    <row r="139" spans="24:40">
      <c r="X139" s="144"/>
      <c r="Y139" s="144"/>
      <c r="Z139" s="144"/>
      <c r="AA139" s="23"/>
      <c r="AB139" s="23"/>
      <c r="AC139" s="23"/>
      <c r="AD139" s="23"/>
      <c r="AE139" s="20"/>
      <c r="AF139" s="20"/>
      <c r="AG139" s="20"/>
      <c r="AH139" s="20"/>
      <c r="AI139" s="20"/>
      <c r="AJ139" s="26"/>
      <c r="AK139" s="26"/>
      <c r="AL139" s="26"/>
      <c r="AM139" s="26"/>
      <c r="AN139" s="26"/>
    </row>
    <row r="140" spans="24:40">
      <c r="X140" s="144"/>
      <c r="Y140" s="144"/>
      <c r="Z140" s="144"/>
      <c r="AA140" s="23"/>
      <c r="AB140" s="23"/>
      <c r="AC140" s="23"/>
      <c r="AD140" s="23"/>
      <c r="AE140" s="20"/>
      <c r="AF140" s="20"/>
      <c r="AG140" s="20"/>
      <c r="AH140" s="20"/>
      <c r="AI140" s="20"/>
      <c r="AJ140" s="26"/>
      <c r="AK140" s="26"/>
      <c r="AL140" s="26"/>
      <c r="AM140" s="26"/>
      <c r="AN140" s="26"/>
    </row>
    <row r="141" spans="24:40">
      <c r="X141" s="144"/>
      <c r="Y141" s="144"/>
      <c r="Z141" s="144"/>
      <c r="AA141" s="23"/>
      <c r="AB141" s="23"/>
      <c r="AC141" s="23"/>
      <c r="AD141" s="23"/>
      <c r="AE141" s="20"/>
      <c r="AF141" s="20"/>
      <c r="AG141" s="20"/>
      <c r="AH141" s="20"/>
      <c r="AI141" s="20"/>
      <c r="AJ141" s="26"/>
      <c r="AK141" s="26"/>
      <c r="AL141" s="26"/>
      <c r="AM141" s="26"/>
      <c r="AN141" s="26"/>
    </row>
    <row r="142" spans="24:40">
      <c r="X142" s="144"/>
      <c r="Y142" s="144"/>
      <c r="Z142" s="144"/>
      <c r="AA142" s="23"/>
      <c r="AB142" s="23"/>
      <c r="AC142" s="23"/>
      <c r="AD142" s="23"/>
      <c r="AE142" s="20"/>
      <c r="AF142" s="20"/>
      <c r="AG142" s="20"/>
      <c r="AH142" s="20"/>
      <c r="AI142" s="20"/>
      <c r="AJ142" s="26"/>
      <c r="AK142" s="26"/>
      <c r="AL142" s="26"/>
      <c r="AM142" s="26"/>
      <c r="AN142" s="26"/>
    </row>
    <row r="143" spans="24:40">
      <c r="X143" s="145"/>
      <c r="Y143" s="145"/>
      <c r="Z143" s="145"/>
      <c r="AA143" s="24"/>
      <c r="AB143" s="24"/>
      <c r="AC143" s="24"/>
      <c r="AD143" s="24"/>
      <c r="AE143" s="24"/>
      <c r="AF143" s="24"/>
      <c r="AG143" s="24"/>
      <c r="AH143" s="24"/>
      <c r="AI143" s="24"/>
      <c r="AJ143" s="26"/>
      <c r="AK143" s="26"/>
      <c r="AL143" s="26"/>
      <c r="AM143" s="26"/>
      <c r="AN143" s="26"/>
    </row>
    <row r="144" spans="24:40"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24:40"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24:40">
      <c r="X146" s="146"/>
      <c r="Y146" s="146"/>
      <c r="Z146" s="146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6"/>
      <c r="AM146" s="26"/>
      <c r="AN146" s="26"/>
    </row>
    <row r="147" spans="24:40">
      <c r="X147" s="146"/>
      <c r="Y147" s="146"/>
      <c r="Z147" s="146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6"/>
      <c r="AM147" s="26"/>
      <c r="AN147" s="26"/>
    </row>
    <row r="148" spans="24:40">
      <c r="X148" s="146"/>
      <c r="Y148" s="146"/>
      <c r="Z148" s="146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6"/>
      <c r="AM148" s="26"/>
      <c r="AN148" s="26"/>
    </row>
    <row r="149" spans="24:40">
      <c r="X149" s="146"/>
      <c r="Y149" s="146"/>
      <c r="Z149" s="146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6"/>
      <c r="AM149" s="26"/>
      <c r="AN149" s="26"/>
    </row>
    <row r="150" spans="24:40">
      <c r="X150" s="144"/>
      <c r="Y150" s="144"/>
      <c r="Z150" s="144"/>
      <c r="AA150" s="23"/>
      <c r="AB150" s="23"/>
      <c r="AC150" s="23"/>
      <c r="AD150" s="23"/>
      <c r="AE150" s="20"/>
      <c r="AF150" s="20"/>
      <c r="AG150" s="20"/>
      <c r="AH150" s="20"/>
      <c r="AI150" s="20"/>
      <c r="AJ150" s="20"/>
      <c r="AK150" s="20"/>
      <c r="AL150" s="26"/>
      <c r="AM150" s="26"/>
      <c r="AN150" s="26"/>
    </row>
    <row r="151" spans="24:40">
      <c r="X151" s="144"/>
      <c r="Y151" s="144"/>
      <c r="Z151" s="144"/>
      <c r="AA151" s="23"/>
      <c r="AB151" s="23"/>
      <c r="AC151" s="23"/>
      <c r="AD151" s="23"/>
      <c r="AE151" s="20"/>
      <c r="AF151" s="20"/>
      <c r="AG151" s="20"/>
      <c r="AH151" s="20"/>
      <c r="AI151" s="20"/>
      <c r="AJ151" s="20"/>
      <c r="AK151" s="20"/>
      <c r="AL151" s="26"/>
      <c r="AM151" s="26"/>
      <c r="AN151" s="26"/>
    </row>
    <row r="152" spans="24:40">
      <c r="X152" s="144"/>
      <c r="Y152" s="144"/>
      <c r="Z152" s="144"/>
      <c r="AA152" s="23"/>
      <c r="AB152" s="23"/>
      <c r="AC152" s="23"/>
      <c r="AD152" s="23"/>
      <c r="AE152" s="20"/>
      <c r="AF152" s="20"/>
      <c r="AG152" s="20"/>
      <c r="AH152" s="20"/>
      <c r="AI152" s="20"/>
      <c r="AJ152" s="20"/>
      <c r="AK152" s="20"/>
      <c r="AL152" s="26"/>
      <c r="AM152" s="26"/>
      <c r="AN152" s="26"/>
    </row>
    <row r="153" spans="24:40">
      <c r="X153" s="144"/>
      <c r="Y153" s="144"/>
      <c r="Z153" s="144"/>
      <c r="AA153" s="23"/>
      <c r="AB153" s="23"/>
      <c r="AC153" s="23"/>
      <c r="AD153" s="23"/>
      <c r="AE153" s="20"/>
      <c r="AF153" s="20"/>
      <c r="AG153" s="20"/>
      <c r="AH153" s="20"/>
      <c r="AI153" s="20"/>
      <c r="AJ153" s="20"/>
      <c r="AK153" s="20"/>
      <c r="AL153" s="26"/>
      <c r="AM153" s="26"/>
      <c r="AN153" s="26"/>
    </row>
    <row r="154" spans="24:40">
      <c r="X154" s="144"/>
      <c r="Y154" s="144"/>
      <c r="Z154" s="144"/>
      <c r="AA154" s="23"/>
      <c r="AB154" s="23"/>
      <c r="AC154" s="23"/>
      <c r="AD154" s="23"/>
      <c r="AE154" s="20"/>
      <c r="AF154" s="20"/>
      <c r="AG154" s="20"/>
      <c r="AH154" s="20"/>
      <c r="AI154" s="20"/>
      <c r="AJ154" s="20"/>
      <c r="AK154" s="20"/>
      <c r="AL154" s="26"/>
      <c r="AM154" s="26"/>
      <c r="AN154" s="26"/>
    </row>
    <row r="155" spans="24:40">
      <c r="X155" s="145"/>
      <c r="Y155" s="145"/>
      <c r="Z155" s="145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6"/>
      <c r="AM155" s="26"/>
      <c r="AN155" s="26"/>
    </row>
    <row r="156" spans="24:40"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24:40"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24:40">
      <c r="X158" s="146"/>
      <c r="Y158" s="146"/>
      <c r="Z158" s="146"/>
      <c r="AA158" s="22"/>
      <c r="AB158" s="22"/>
      <c r="AC158" s="22"/>
      <c r="AD158" s="22"/>
      <c r="AE158" s="22"/>
      <c r="AF158" s="22"/>
      <c r="AG158" s="22"/>
      <c r="AH158" s="22"/>
      <c r="AI158" s="22"/>
      <c r="AJ158" s="26"/>
      <c r="AK158" s="26"/>
      <c r="AL158" s="26"/>
      <c r="AM158" s="26"/>
      <c r="AN158" s="26"/>
    </row>
    <row r="159" spans="24:40">
      <c r="X159" s="146"/>
      <c r="Y159" s="146"/>
      <c r="Z159" s="146"/>
      <c r="AA159" s="23"/>
      <c r="AB159" s="23"/>
      <c r="AC159" s="23"/>
      <c r="AD159" s="23"/>
      <c r="AE159" s="23"/>
      <c r="AF159" s="23"/>
      <c r="AG159" s="23"/>
      <c r="AH159" s="23"/>
      <c r="AI159" s="23"/>
      <c r="AJ159" s="26"/>
      <c r="AK159" s="26"/>
      <c r="AL159" s="26"/>
      <c r="AM159" s="26"/>
      <c r="AN159" s="26"/>
    </row>
    <row r="160" spans="24:40">
      <c r="X160" s="146"/>
      <c r="Y160" s="146"/>
      <c r="Z160" s="146"/>
      <c r="AA160" s="23"/>
      <c r="AB160" s="23"/>
      <c r="AC160" s="23"/>
      <c r="AD160" s="23"/>
      <c r="AE160" s="23"/>
      <c r="AF160" s="23"/>
      <c r="AG160" s="23"/>
      <c r="AH160" s="23"/>
      <c r="AI160" s="23"/>
      <c r="AJ160" s="26"/>
      <c r="AK160" s="26"/>
      <c r="AL160" s="26"/>
      <c r="AM160" s="26"/>
      <c r="AN160" s="26"/>
    </row>
    <row r="161" spans="24:40">
      <c r="X161" s="146"/>
      <c r="Y161" s="146"/>
      <c r="Z161" s="146"/>
      <c r="AA161" s="24"/>
      <c r="AB161" s="24"/>
      <c r="AC161" s="24"/>
      <c r="AD161" s="24"/>
      <c r="AE161" s="24"/>
      <c r="AF161" s="24"/>
      <c r="AG161" s="24"/>
      <c r="AH161" s="24"/>
      <c r="AI161" s="24"/>
      <c r="AJ161" s="26"/>
      <c r="AK161" s="26"/>
      <c r="AL161" s="26"/>
      <c r="AM161" s="26"/>
      <c r="AN161" s="26"/>
    </row>
    <row r="162" spans="24:40">
      <c r="X162" s="144"/>
      <c r="Y162" s="144"/>
      <c r="Z162" s="144"/>
      <c r="AA162" s="23"/>
      <c r="AB162" s="23"/>
      <c r="AC162" s="23"/>
      <c r="AD162" s="23"/>
      <c r="AE162" s="20"/>
      <c r="AF162" s="20"/>
      <c r="AG162" s="20"/>
      <c r="AH162" s="20"/>
      <c r="AI162" s="20"/>
      <c r="AJ162" s="26"/>
      <c r="AK162" s="26"/>
      <c r="AL162" s="26"/>
      <c r="AM162" s="26"/>
      <c r="AN162" s="26"/>
    </row>
    <row r="163" spans="24:40">
      <c r="X163" s="144"/>
      <c r="Y163" s="144"/>
      <c r="Z163" s="144"/>
      <c r="AA163" s="23"/>
      <c r="AB163" s="23"/>
      <c r="AC163" s="23"/>
      <c r="AD163" s="23"/>
      <c r="AE163" s="20"/>
      <c r="AF163" s="20"/>
      <c r="AG163" s="20"/>
      <c r="AH163" s="20"/>
      <c r="AI163" s="20"/>
      <c r="AJ163" s="26"/>
      <c r="AK163" s="26"/>
      <c r="AL163" s="26"/>
      <c r="AM163" s="26"/>
      <c r="AN163" s="26"/>
    </row>
    <row r="164" spans="24:40">
      <c r="X164" s="144"/>
      <c r="Y164" s="144"/>
      <c r="Z164" s="144"/>
      <c r="AA164" s="23"/>
      <c r="AB164" s="23"/>
      <c r="AC164" s="23"/>
      <c r="AD164" s="23"/>
      <c r="AE164" s="20"/>
      <c r="AF164" s="20"/>
      <c r="AG164" s="20"/>
      <c r="AH164" s="20"/>
      <c r="AI164" s="20"/>
      <c r="AJ164" s="26"/>
      <c r="AK164" s="26"/>
      <c r="AL164" s="26"/>
      <c r="AM164" s="26"/>
      <c r="AN164" s="26"/>
    </row>
    <row r="165" spans="24:40">
      <c r="X165" s="144"/>
      <c r="Y165" s="144"/>
      <c r="Z165" s="144"/>
      <c r="AA165" s="23"/>
      <c r="AB165" s="23"/>
      <c r="AC165" s="23"/>
      <c r="AD165" s="27"/>
      <c r="AE165" s="20"/>
      <c r="AF165" s="20"/>
      <c r="AG165" s="20"/>
      <c r="AH165" s="20"/>
      <c r="AI165" s="20"/>
      <c r="AJ165" s="26"/>
      <c r="AK165" s="26"/>
      <c r="AL165" s="26"/>
      <c r="AM165" s="26"/>
      <c r="AN165" s="26"/>
    </row>
    <row r="166" spans="24:40">
      <c r="X166" s="144"/>
      <c r="Y166" s="144"/>
      <c r="Z166" s="144"/>
      <c r="AA166" s="23"/>
      <c r="AB166" s="23"/>
      <c r="AC166" s="23"/>
      <c r="AD166" s="23"/>
      <c r="AE166" s="20"/>
      <c r="AF166" s="20"/>
      <c r="AG166" s="20"/>
      <c r="AH166" s="20"/>
      <c r="AI166" s="20"/>
      <c r="AJ166" s="26"/>
      <c r="AK166" s="26"/>
      <c r="AL166" s="26"/>
      <c r="AM166" s="26"/>
      <c r="AN166" s="26"/>
    </row>
    <row r="167" spans="24:40">
      <c r="X167" s="145"/>
      <c r="Y167" s="145"/>
      <c r="Z167" s="145"/>
      <c r="AA167" s="24"/>
      <c r="AB167" s="24"/>
      <c r="AC167" s="24"/>
      <c r="AD167" s="24"/>
      <c r="AE167" s="24"/>
      <c r="AF167" s="24"/>
      <c r="AG167" s="24"/>
      <c r="AH167" s="24"/>
      <c r="AI167" s="24"/>
      <c r="AJ167" s="26"/>
      <c r="AK167" s="26"/>
      <c r="AL167" s="26"/>
      <c r="AM167" s="26"/>
      <c r="AN167" s="26"/>
    </row>
    <row r="168" spans="24:40"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24:40"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24:40">
      <c r="X170" s="146"/>
      <c r="Y170" s="146"/>
      <c r="Z170" s="146"/>
      <c r="AA170" s="22"/>
      <c r="AB170" s="22"/>
      <c r="AC170" s="22"/>
      <c r="AD170" s="22"/>
      <c r="AE170" s="22"/>
      <c r="AF170" s="22"/>
      <c r="AG170" s="22"/>
      <c r="AH170" s="22"/>
      <c r="AI170" s="22"/>
      <c r="AJ170" s="26"/>
      <c r="AK170" s="26"/>
      <c r="AL170" s="26"/>
      <c r="AM170" s="26"/>
      <c r="AN170" s="26"/>
    </row>
    <row r="171" spans="24:40">
      <c r="X171" s="146"/>
      <c r="Y171" s="146"/>
      <c r="Z171" s="146"/>
      <c r="AA171" s="23"/>
      <c r="AB171" s="23"/>
      <c r="AC171" s="23"/>
      <c r="AD171" s="23"/>
      <c r="AE171" s="23"/>
      <c r="AF171" s="23"/>
      <c r="AG171" s="23"/>
      <c r="AH171" s="23"/>
      <c r="AI171" s="23"/>
      <c r="AJ171" s="26"/>
      <c r="AK171" s="26"/>
      <c r="AL171" s="26"/>
      <c r="AM171" s="26"/>
      <c r="AN171" s="26"/>
    </row>
    <row r="172" spans="24:40">
      <c r="X172" s="146"/>
      <c r="Y172" s="146"/>
      <c r="Z172" s="146"/>
      <c r="AA172" s="23"/>
      <c r="AB172" s="23"/>
      <c r="AC172" s="23"/>
      <c r="AD172" s="23"/>
      <c r="AE172" s="23"/>
      <c r="AF172" s="23"/>
      <c r="AG172" s="23"/>
      <c r="AH172" s="23"/>
      <c r="AI172" s="23"/>
      <c r="AJ172" s="26"/>
      <c r="AK172" s="26"/>
      <c r="AL172" s="26"/>
      <c r="AM172" s="26"/>
      <c r="AN172" s="26"/>
    </row>
    <row r="173" spans="24:40">
      <c r="X173" s="146"/>
      <c r="Y173" s="146"/>
      <c r="Z173" s="146"/>
      <c r="AA173" s="24"/>
      <c r="AB173" s="24"/>
      <c r="AC173" s="24"/>
      <c r="AD173" s="24"/>
      <c r="AE173" s="24"/>
      <c r="AF173" s="24"/>
      <c r="AG173" s="24"/>
      <c r="AH173" s="24"/>
      <c r="AI173" s="24"/>
      <c r="AJ173" s="26"/>
      <c r="AK173" s="26"/>
      <c r="AL173" s="26"/>
      <c r="AM173" s="26"/>
      <c r="AN173" s="26"/>
    </row>
    <row r="174" spans="24:40">
      <c r="X174" s="144"/>
      <c r="Y174" s="144"/>
      <c r="Z174" s="144"/>
      <c r="AA174" s="23"/>
      <c r="AB174" s="23"/>
      <c r="AC174" s="23"/>
      <c r="AD174" s="23"/>
      <c r="AE174" s="20"/>
      <c r="AF174" s="20"/>
      <c r="AG174" s="20"/>
      <c r="AH174" s="20"/>
      <c r="AI174" s="20"/>
      <c r="AJ174" s="26"/>
      <c r="AK174" s="26"/>
      <c r="AL174" s="26"/>
      <c r="AM174" s="26"/>
      <c r="AN174" s="26"/>
    </row>
    <row r="175" spans="24:40">
      <c r="X175" s="144"/>
      <c r="Y175" s="144"/>
      <c r="Z175" s="144"/>
      <c r="AA175" s="23"/>
      <c r="AB175" s="23"/>
      <c r="AC175" s="23"/>
      <c r="AD175" s="23"/>
      <c r="AE175" s="20"/>
      <c r="AF175" s="20"/>
      <c r="AG175" s="20"/>
      <c r="AH175" s="20"/>
      <c r="AI175" s="20"/>
      <c r="AJ175" s="26"/>
      <c r="AK175" s="26"/>
      <c r="AL175" s="26"/>
      <c r="AM175" s="26"/>
      <c r="AN175" s="26"/>
    </row>
    <row r="176" spans="24:40">
      <c r="X176" s="144"/>
      <c r="Y176" s="144"/>
      <c r="Z176" s="144"/>
      <c r="AA176" s="23"/>
      <c r="AB176" s="23"/>
      <c r="AC176" s="23"/>
      <c r="AD176" s="23"/>
      <c r="AE176" s="20"/>
      <c r="AF176" s="20"/>
      <c r="AG176" s="20"/>
      <c r="AH176" s="20"/>
      <c r="AI176" s="20"/>
      <c r="AJ176" s="26"/>
      <c r="AK176" s="26"/>
      <c r="AL176" s="26"/>
      <c r="AM176" s="26"/>
      <c r="AN176" s="26"/>
    </row>
    <row r="177" spans="24:40">
      <c r="X177" s="144"/>
      <c r="Y177" s="144"/>
      <c r="Z177" s="144"/>
      <c r="AA177" s="23"/>
      <c r="AB177" s="23"/>
      <c r="AC177" s="23"/>
      <c r="AD177" s="23"/>
      <c r="AE177" s="20"/>
      <c r="AF177" s="20"/>
      <c r="AG177" s="20"/>
      <c r="AH177" s="20"/>
      <c r="AI177" s="20"/>
      <c r="AJ177" s="26"/>
      <c r="AK177" s="26"/>
      <c r="AL177" s="26"/>
      <c r="AM177" s="26"/>
      <c r="AN177" s="26"/>
    </row>
    <row r="178" spans="24:40">
      <c r="X178" s="144"/>
      <c r="Y178" s="144"/>
      <c r="Z178" s="144"/>
      <c r="AA178" s="23"/>
      <c r="AB178" s="23"/>
      <c r="AC178" s="23"/>
      <c r="AD178" s="23"/>
      <c r="AE178" s="20"/>
      <c r="AF178" s="20"/>
      <c r="AG178" s="20"/>
      <c r="AH178" s="20"/>
      <c r="AI178" s="20"/>
      <c r="AJ178" s="26"/>
      <c r="AK178" s="26"/>
      <c r="AL178" s="26"/>
      <c r="AM178" s="26"/>
      <c r="AN178" s="26"/>
    </row>
    <row r="179" spans="24:40">
      <c r="X179" s="145"/>
      <c r="Y179" s="145"/>
      <c r="Z179" s="145"/>
      <c r="AA179" s="24"/>
      <c r="AB179" s="24"/>
      <c r="AC179" s="24"/>
      <c r="AD179" s="24"/>
      <c r="AE179" s="24"/>
      <c r="AF179" s="24"/>
      <c r="AG179" s="24"/>
      <c r="AH179" s="24"/>
      <c r="AI179" s="24"/>
      <c r="AJ179" s="26"/>
      <c r="AK179" s="26"/>
      <c r="AL179" s="26"/>
      <c r="AM179" s="26"/>
      <c r="AN179" s="26"/>
    </row>
    <row r="180" spans="24:40"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</row>
    <row r="181" spans="24:40"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24:40">
      <c r="X182" s="146"/>
      <c r="Y182" s="146"/>
      <c r="Z182" s="146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6"/>
    </row>
    <row r="183" spans="24:40">
      <c r="X183" s="146"/>
      <c r="Y183" s="146"/>
      <c r="Z183" s="146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6"/>
    </row>
    <row r="184" spans="24:40">
      <c r="X184" s="146"/>
      <c r="Y184" s="146"/>
      <c r="Z184" s="146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6"/>
    </row>
    <row r="185" spans="24:40">
      <c r="X185" s="146"/>
      <c r="Y185" s="146"/>
      <c r="Z185" s="146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6"/>
    </row>
    <row r="186" spans="24:40">
      <c r="X186" s="144"/>
      <c r="Y186" s="144"/>
      <c r="Z186" s="144"/>
      <c r="AA186" s="23"/>
      <c r="AB186" s="23"/>
      <c r="AC186" s="23"/>
      <c r="AD186" s="23"/>
      <c r="AE186" s="20"/>
      <c r="AF186" s="20"/>
      <c r="AG186" s="20"/>
      <c r="AH186" s="20"/>
      <c r="AI186" s="20"/>
      <c r="AJ186" s="20"/>
      <c r="AK186" s="20"/>
      <c r="AL186" s="20"/>
      <c r="AM186" s="20"/>
      <c r="AN186" s="26"/>
    </row>
    <row r="187" spans="24:40">
      <c r="X187" s="144"/>
      <c r="Y187" s="144"/>
      <c r="Z187" s="144"/>
      <c r="AA187" s="23"/>
      <c r="AB187" s="23"/>
      <c r="AC187" s="23"/>
      <c r="AD187" s="23"/>
      <c r="AE187" s="20"/>
      <c r="AF187" s="20"/>
      <c r="AG187" s="20"/>
      <c r="AH187" s="20"/>
      <c r="AI187" s="20"/>
      <c r="AJ187" s="20"/>
      <c r="AK187" s="20"/>
      <c r="AL187" s="20"/>
      <c r="AM187" s="20"/>
      <c r="AN187" s="26"/>
    </row>
    <row r="188" spans="24:40">
      <c r="X188" s="144"/>
      <c r="Y188" s="144"/>
      <c r="Z188" s="144"/>
      <c r="AA188" s="23"/>
      <c r="AB188" s="23"/>
      <c r="AC188" s="23"/>
      <c r="AD188" s="23"/>
      <c r="AE188" s="20"/>
      <c r="AF188" s="20"/>
      <c r="AG188" s="20"/>
      <c r="AH188" s="20"/>
      <c r="AI188" s="20"/>
      <c r="AJ188" s="20"/>
      <c r="AK188" s="20"/>
      <c r="AL188" s="20"/>
      <c r="AM188" s="20"/>
      <c r="AN188" s="26"/>
    </row>
    <row r="189" spans="24:40">
      <c r="X189" s="144"/>
      <c r="Y189" s="144"/>
      <c r="Z189" s="144"/>
      <c r="AA189" s="23"/>
      <c r="AB189" s="23"/>
      <c r="AC189" s="23"/>
      <c r="AD189" s="23"/>
      <c r="AE189" s="20"/>
      <c r="AF189" s="20"/>
      <c r="AG189" s="20"/>
      <c r="AH189" s="20"/>
      <c r="AI189" s="20"/>
      <c r="AJ189" s="20"/>
      <c r="AK189" s="20"/>
      <c r="AL189" s="20"/>
      <c r="AM189" s="20"/>
      <c r="AN189" s="26"/>
    </row>
    <row r="190" spans="24:40">
      <c r="X190" s="144"/>
      <c r="Y190" s="144"/>
      <c r="Z190" s="144"/>
      <c r="AA190" s="23"/>
      <c r="AB190" s="23"/>
      <c r="AC190" s="23"/>
      <c r="AD190" s="23"/>
      <c r="AE190" s="20"/>
      <c r="AF190" s="20"/>
      <c r="AG190" s="20"/>
      <c r="AH190" s="20"/>
      <c r="AI190" s="20"/>
      <c r="AJ190" s="20"/>
      <c r="AK190" s="20"/>
      <c r="AL190" s="20"/>
      <c r="AM190" s="20"/>
      <c r="AN190" s="26"/>
    </row>
    <row r="191" spans="24:40">
      <c r="X191" s="145"/>
      <c r="Y191" s="145"/>
      <c r="Z191" s="145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6"/>
    </row>
    <row r="192" spans="24:40"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24:40"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24:40"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24:40"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24:40"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24:40"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24:40"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</row>
    <row r="199" spans="24:40"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</row>
    <row r="200" spans="24:40"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</row>
  </sheetData>
  <sheetProtection password="CE28" sheet="1" objects="1" scenarios="1" selectLockedCells="1" selectUnlockedCells="1"/>
  <mergeCells count="236">
    <mergeCell ref="J49:K49"/>
    <mergeCell ref="J44:K44"/>
    <mergeCell ref="J30:K30"/>
    <mergeCell ref="Q33:R33"/>
    <mergeCell ref="J31:K31"/>
    <mergeCell ref="J33:K33"/>
    <mergeCell ref="J34:K34"/>
    <mergeCell ref="B34:H34"/>
    <mergeCell ref="Q39:T39"/>
    <mergeCell ref="J37:K37"/>
    <mergeCell ref="J35:K35"/>
    <mergeCell ref="J36:K36"/>
    <mergeCell ref="B37:H37"/>
    <mergeCell ref="B32:G32"/>
    <mergeCell ref="J32:K32"/>
    <mergeCell ref="B47:H47"/>
    <mergeCell ref="B40:H40"/>
    <mergeCell ref="X91:Z91"/>
    <mergeCell ref="Q28:T28"/>
    <mergeCell ref="J28:K28"/>
    <mergeCell ref="Q31:T31"/>
    <mergeCell ref="J51:K51"/>
    <mergeCell ref="J48:K48"/>
    <mergeCell ref="A62:K62"/>
    <mergeCell ref="A55:K55"/>
    <mergeCell ref="A57:K57"/>
    <mergeCell ref="A59:K59"/>
    <mergeCell ref="A60:K60"/>
    <mergeCell ref="J53:K53"/>
    <mergeCell ref="J40:K40"/>
    <mergeCell ref="Q40:T40"/>
    <mergeCell ref="X59:Z59"/>
    <mergeCell ref="X75:Z75"/>
    <mergeCell ref="X60:Z60"/>
    <mergeCell ref="X63:Z63"/>
    <mergeCell ref="B43:H43"/>
    <mergeCell ref="J43:K43"/>
    <mergeCell ref="B44:H44"/>
    <mergeCell ref="B51:H51"/>
    <mergeCell ref="J47:K47"/>
    <mergeCell ref="B30:G30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4:K14"/>
    <mergeCell ref="J11:K11"/>
    <mergeCell ref="J25:K25"/>
    <mergeCell ref="F10:G11"/>
    <mergeCell ref="A10:E11"/>
    <mergeCell ref="K7:L7"/>
    <mergeCell ref="A18:A21"/>
    <mergeCell ref="J12:K12"/>
    <mergeCell ref="X170:Z170"/>
    <mergeCell ref="X171:Z171"/>
    <mergeCell ref="X172:Z172"/>
    <mergeCell ref="X173:Z173"/>
    <mergeCell ref="X174:Z174"/>
    <mergeCell ref="X175:Z175"/>
    <mergeCell ref="X191:Z191"/>
    <mergeCell ref="X176:Z176"/>
    <mergeCell ref="X177:Z177"/>
    <mergeCell ref="X178:Z178"/>
    <mergeCell ref="X179:Z179"/>
    <mergeCell ref="X182:Z182"/>
    <mergeCell ref="X183:Z183"/>
    <mergeCell ref="X184:Z184"/>
    <mergeCell ref="X185:Z185"/>
    <mergeCell ref="X186:Z186"/>
    <mergeCell ref="X188:Z188"/>
    <mergeCell ref="X189:Z189"/>
    <mergeCell ref="X190:Z190"/>
    <mergeCell ref="X187:Z187"/>
    <mergeCell ref="X165:Z165"/>
    <mergeCell ref="X166:Z166"/>
    <mergeCell ref="X167:Z167"/>
    <mergeCell ref="X163:Z163"/>
    <mergeCell ref="X164:Z164"/>
    <mergeCell ref="X143:Z143"/>
    <mergeCell ref="X146:Z146"/>
    <mergeCell ref="X147:Z147"/>
    <mergeCell ref="X148:Z148"/>
    <mergeCell ref="X149:Z149"/>
    <mergeCell ref="X150:Z150"/>
    <mergeCell ref="X151:Z151"/>
    <mergeCell ref="X152:Z152"/>
    <mergeCell ref="X153:Z153"/>
    <mergeCell ref="X162:Z162"/>
    <mergeCell ref="X154:Z154"/>
    <mergeCell ref="X155:Z155"/>
    <mergeCell ref="X158:Z158"/>
    <mergeCell ref="X159:Z159"/>
    <mergeCell ref="X160:Z160"/>
    <mergeCell ref="X161:Z161"/>
    <mergeCell ref="X72:Z72"/>
    <mergeCell ref="X96:Z96"/>
    <mergeCell ref="X99:Z99"/>
    <mergeCell ref="X140:Z140"/>
    <mergeCell ref="X141:Z141"/>
    <mergeCell ref="X142:Z142"/>
    <mergeCell ref="X120:Z120"/>
    <mergeCell ref="X124:Z124"/>
    <mergeCell ref="X125:Z125"/>
    <mergeCell ref="X127:Z127"/>
    <mergeCell ref="X126:Z126"/>
    <mergeCell ref="X128:Z128"/>
    <mergeCell ref="X129:Z129"/>
    <mergeCell ref="X123:Z123"/>
    <mergeCell ref="X121:Z121"/>
    <mergeCell ref="X122:Z122"/>
    <mergeCell ref="X136:Z136"/>
    <mergeCell ref="X137:Z137"/>
    <mergeCell ref="X138:Z138"/>
    <mergeCell ref="X139:Z139"/>
    <mergeCell ref="X134:Z134"/>
    <mergeCell ref="X135:Z135"/>
    <mergeCell ref="X83:Z83"/>
    <mergeCell ref="X84:Z84"/>
    <mergeCell ref="X70:Z70"/>
    <mergeCell ref="U20:U21"/>
    <mergeCell ref="V20:V21"/>
    <mergeCell ref="W20:W21"/>
    <mergeCell ref="X56:Z56"/>
    <mergeCell ref="X57:Z57"/>
    <mergeCell ref="X58:Z58"/>
    <mergeCell ref="X55:Z55"/>
    <mergeCell ref="X71:Z71"/>
    <mergeCell ref="X64:Z64"/>
    <mergeCell ref="X65:Z65"/>
    <mergeCell ref="X66:Z66"/>
    <mergeCell ref="X67:Z67"/>
    <mergeCell ref="X68:Z68"/>
    <mergeCell ref="X69:Z69"/>
    <mergeCell ref="R52:W52"/>
    <mergeCell ref="T20:T21"/>
    <mergeCell ref="S20:S21"/>
    <mergeCell ref="Q47:T47"/>
    <mergeCell ref="Q48:T48"/>
    <mergeCell ref="Q34:T34"/>
    <mergeCell ref="Q29:T29"/>
    <mergeCell ref="Q30:T30"/>
    <mergeCell ref="Q32:T32"/>
    <mergeCell ref="X107:Z107"/>
    <mergeCell ref="X108:Z108"/>
    <mergeCell ref="X103:Z103"/>
    <mergeCell ref="X104:Z104"/>
    <mergeCell ref="X105:Z105"/>
    <mergeCell ref="X106:Z106"/>
    <mergeCell ref="X95:Z95"/>
    <mergeCell ref="X76:Z76"/>
    <mergeCell ref="X77:Z77"/>
    <mergeCell ref="X78:Z78"/>
    <mergeCell ref="X101:Z101"/>
    <mergeCell ref="X102:Z102"/>
    <mergeCell ref="X79:Z79"/>
    <mergeCell ref="X80:Z80"/>
    <mergeCell ref="X81:Z81"/>
    <mergeCell ref="X82:Z82"/>
    <mergeCell ref="X100:Z100"/>
    <mergeCell ref="X92:Z92"/>
    <mergeCell ref="X93:Z93"/>
    <mergeCell ref="X94:Z94"/>
    <mergeCell ref="X87:Z87"/>
    <mergeCell ref="X88:Z88"/>
    <mergeCell ref="X89:Z89"/>
    <mergeCell ref="X90:Z90"/>
    <mergeCell ref="J29:K29"/>
    <mergeCell ref="F15:G16"/>
    <mergeCell ref="Q12:T12"/>
    <mergeCell ref="Q13:T13"/>
    <mergeCell ref="Q20:R21"/>
    <mergeCell ref="Q22:R22"/>
    <mergeCell ref="J23:K23"/>
    <mergeCell ref="J27:K27"/>
    <mergeCell ref="S22:T22"/>
    <mergeCell ref="S19:T19"/>
    <mergeCell ref="A1:L1"/>
    <mergeCell ref="A2:L2"/>
    <mergeCell ref="A6:L6"/>
    <mergeCell ref="Q14:T14"/>
    <mergeCell ref="Q15:T15"/>
    <mergeCell ref="B39:H39"/>
    <mergeCell ref="A15:E16"/>
    <mergeCell ref="B31:H31"/>
    <mergeCell ref="B33:H33"/>
    <mergeCell ref="Q27:T27"/>
    <mergeCell ref="Q24:T24"/>
    <mergeCell ref="B23:H23"/>
    <mergeCell ref="B24:H24"/>
    <mergeCell ref="B25:H25"/>
    <mergeCell ref="Q18:R18"/>
    <mergeCell ref="S18:T18"/>
    <mergeCell ref="S25:T25"/>
    <mergeCell ref="B29:G29"/>
    <mergeCell ref="Q19:R19"/>
    <mergeCell ref="B27:H27"/>
    <mergeCell ref="B28:H28"/>
    <mergeCell ref="Q36:T36"/>
    <mergeCell ref="I10:M10"/>
    <mergeCell ref="J13:K13"/>
    <mergeCell ref="A54:M54"/>
    <mergeCell ref="B50:H50"/>
    <mergeCell ref="J50:K50"/>
    <mergeCell ref="AA33:AB33"/>
    <mergeCell ref="X33:Y33"/>
    <mergeCell ref="B41:H41"/>
    <mergeCell ref="J41:K41"/>
    <mergeCell ref="Q37:T37"/>
    <mergeCell ref="B38:H38"/>
    <mergeCell ref="S33:T33"/>
    <mergeCell ref="S38:T38"/>
    <mergeCell ref="Q35:T35"/>
    <mergeCell ref="B48:G48"/>
    <mergeCell ref="B35:H35"/>
    <mergeCell ref="B36:H36"/>
    <mergeCell ref="J38:K38"/>
    <mergeCell ref="J39:K39"/>
    <mergeCell ref="B45:H45"/>
    <mergeCell ref="B46:H46"/>
    <mergeCell ref="J46:K46"/>
    <mergeCell ref="J45:K45"/>
    <mergeCell ref="B42:H42"/>
    <mergeCell ref="J42:K42"/>
    <mergeCell ref="B49:H49"/>
  </mergeCells>
  <printOptions horizontalCentered="1"/>
  <pageMargins left="0" right="0" top="0" bottom="0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9-ти этажные</vt:lpstr>
      <vt:lpstr>'9-ти этажные'!Область_печати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2012-03-06T03:03:59Z</dcterms:modified>
</cp:coreProperties>
</file>