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5621"/>
</workbook>
</file>

<file path=xl/calcChain.xml><?xml version="1.0" encoding="utf-8"?>
<calcChain xmlns="http://schemas.openxmlformats.org/spreadsheetml/2006/main">
  <c r="I49" i="1" l="1"/>
  <c r="I48" i="1"/>
  <c r="I34" i="1"/>
  <c r="I35" i="1"/>
  <c r="I36" i="1"/>
  <c r="I37" i="1"/>
  <c r="I38" i="1"/>
  <c r="I39" i="1"/>
  <c r="I40" i="1"/>
  <c r="I41" i="1"/>
  <c r="I42" i="1"/>
  <c r="I43" i="1"/>
  <c r="I44" i="1"/>
  <c r="I45" i="1"/>
  <c r="I33" i="1"/>
  <c r="J32" i="1"/>
  <c r="J47" i="1"/>
  <c r="U30" i="1"/>
  <c r="U29" i="1"/>
  <c r="U27" i="1"/>
  <c r="U26" i="1"/>
  <c r="T28" i="1"/>
  <c r="U28" i="1" s="1"/>
  <c r="U36" i="1" s="1"/>
  <c r="R30" i="1"/>
  <c r="T36" i="1"/>
  <c r="Q33" i="1"/>
  <c r="R17" i="1"/>
  <c r="W28" i="1" l="1"/>
  <c r="X28" i="1"/>
  <c r="I46" i="1" l="1"/>
  <c r="J46" i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R33" i="1" l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J50" i="1" l="1"/>
  <c r="M11" i="1"/>
  <c r="I50" i="1"/>
  <c r="P12" i="1"/>
</calcChain>
</file>

<file path=xl/sharedStrings.xml><?xml version="1.0" encoding="utf-8"?>
<sst xmlns="http://schemas.openxmlformats.org/spreadsheetml/2006/main" count="84" uniqueCount="84">
  <si>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</si>
  <si>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</si>
  <si>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</si>
  <si>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</si>
  <si>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</si>
  <si>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</si>
  <si>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</si>
  <si>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</si>
  <si>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</si>
  <si>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</si>
  <si>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</si>
  <si>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</si>
  <si>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</si>
  <si>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</si>
  <si>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</si>
  <si>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</si>
  <si>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</si>
  <si>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</si>
  <si>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</si>
  <si>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</si>
  <si>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</si>
  <si>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</si>
  <si>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</si>
  <si>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</si>
  <si>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</si>
  <si>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</si>
  <si>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</si>
  <si>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</si>
  <si>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</si>
  <si>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</si>
  <si>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</si>
  <si>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</si>
  <si>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</si>
  <si>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</si>
  <si>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</si>
  <si>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</si>
  <si>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</si>
  <si>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</si>
  <si>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</si>
  <si>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</si>
  <si>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</si>
  <si>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</si>
  <si>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</si>
  <si>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</si>
  <si>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№9</t>
    </r>
  </si>
  <si>
    <t>5.1</t>
  </si>
  <si>
    <t>5.2</t>
  </si>
  <si>
    <t>5.3</t>
  </si>
  <si>
    <t>5.4</t>
  </si>
  <si>
    <t>5.5</t>
  </si>
  <si>
    <t>5.6</t>
  </si>
  <si>
    <t>5.7</t>
  </si>
  <si>
    <t xml:space="preserve"> по договору управления многоквартирным домом  за 2012г.</t>
  </si>
  <si>
    <t>7.1</t>
  </si>
  <si>
    <t xml:space="preserve">Установка приборов учета на отоплении </t>
  </si>
  <si>
    <t>7.2</t>
  </si>
  <si>
    <t>Автоматизированная система учета тепловой энергии</t>
  </si>
  <si>
    <t>Утепление стен -15м2</t>
  </si>
  <si>
    <t>Устройство пандуса (10 подъезд)</t>
  </si>
  <si>
    <t>Прокладка труб ГВС -27м</t>
  </si>
  <si>
    <t>Замена стояков ГХВС и подвала-529м (12 подъезд)</t>
  </si>
  <si>
    <t>Изоляция ГВС в подвале</t>
  </si>
  <si>
    <t>Замена стояков под. №10,11 - 420,0 м.</t>
  </si>
  <si>
    <t>5.8</t>
  </si>
  <si>
    <t>Замена труб ПП в мусорокамере -45м (1,6,8 подъезд)</t>
  </si>
  <si>
    <t xml:space="preserve">Измерение и испытания электроборудования </t>
  </si>
  <si>
    <t>5.9</t>
  </si>
  <si>
    <t>5.10</t>
  </si>
  <si>
    <t>Ремонт полов в подъезд №2,1 этаж</t>
  </si>
  <si>
    <t>5.11</t>
  </si>
  <si>
    <t>Покраска МАФ</t>
  </si>
  <si>
    <t>5.12</t>
  </si>
  <si>
    <t>Ремонт парапетных плит -169 шт</t>
  </si>
  <si>
    <t>Ремонт кровли -116,2 м2</t>
  </si>
  <si>
    <t>Освещение угловых подъездов</t>
  </si>
  <si>
    <t>5.13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</si>
  <si>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</si>
  <si>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</si>
  <si>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</si>
  <si>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</si>
  <si>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</si>
  <si>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</si>
  <si>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электроснабжения</t>
  </si>
  <si>
    <t>Общедомовые приборы учета тепловой энергии ГВС и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</si>
</sst>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8"/>
  <sheetViews>
    <sheetView tabSelected="1" zoomScaleNormal="100" zoomScaleSheetLayoutView="100" workbookViewId="0">
      <selection activeCell="AE48" sqref="AE48"/>
    </sheetView>
  </sheetViews>
  <sheetFormatPr defaultRowHeight="15" x14ac:dyDescent="0.25"/>
  <cols>
    <col min="1" max="1" width="3.7109375" customWidth="1"/>
    <col min="2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3.14062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7" width="11.85546875" hidden="1" customWidth="1"/>
    <col min="28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9" x14ac:dyDescent="0.25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9" x14ac:dyDescent="0.25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9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x14ac:dyDescent="0.25">
      <c r="A4" s="128" t="s">
        <v>14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41"/>
    </row>
    <row r="5" spans="1:19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19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9" x14ac:dyDescent="0.25">
      <c r="A7" s="94" t="s">
        <v>11</v>
      </c>
      <c r="B7" s="94"/>
      <c r="C7" s="94"/>
      <c r="D7" s="94"/>
      <c r="E7" s="32">
        <v>10033.200000000001</v>
      </c>
      <c r="F7" s="2" t="s">
        <v>12</v>
      </c>
      <c r="G7" s="3"/>
      <c r="H7" s="3"/>
      <c r="I7" s="22" t="s">
        <v>13</v>
      </c>
      <c r="J7" s="66">
        <v>171</v>
      </c>
      <c r="K7" s="113"/>
      <c r="L7" s="113"/>
      <c r="M7" s="16"/>
    </row>
    <row r="8" spans="1:19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19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9" ht="15" customHeight="1" x14ac:dyDescent="0.25">
      <c r="A10" s="95" t="s">
        <v>0</v>
      </c>
      <c r="B10" s="93" t="s">
        <v>1</v>
      </c>
      <c r="C10" s="93"/>
      <c r="D10" s="93"/>
      <c r="E10" s="93"/>
      <c r="F10" s="93"/>
      <c r="G10" s="93"/>
      <c r="H10" s="93"/>
      <c r="I10" s="96" t="s">
        <v>24</v>
      </c>
      <c r="J10" s="96"/>
      <c r="K10" s="96"/>
      <c r="L10" s="17"/>
      <c r="M10" s="120"/>
      <c r="N10" s="121"/>
      <c r="O10" s="122"/>
      <c r="P10" s="123"/>
    </row>
    <row r="11" spans="1:19" ht="12" customHeight="1" x14ac:dyDescent="0.25">
      <c r="A11" s="95"/>
      <c r="B11" s="93"/>
      <c r="C11" s="93"/>
      <c r="D11" s="93"/>
      <c r="E11" s="93"/>
      <c r="F11" s="93"/>
      <c r="G11" s="93"/>
      <c r="H11" s="93"/>
      <c r="I11" s="95" t="s">
        <v>27</v>
      </c>
      <c r="J11" s="95" t="s">
        <v>25</v>
      </c>
      <c r="K11" s="95"/>
      <c r="L11" s="17"/>
      <c r="M11" s="125">
        <f>I15+I23+I24+I25+I32+I46</f>
        <v>2506260.25</v>
      </c>
      <c r="N11" s="126"/>
      <c r="O11" s="124"/>
      <c r="P11" s="124"/>
    </row>
    <row r="12" spans="1:19" ht="12" customHeight="1" x14ac:dyDescent="0.25">
      <c r="A12" s="95"/>
      <c r="B12" s="93"/>
      <c r="C12" s="93"/>
      <c r="D12" s="93"/>
      <c r="E12" s="93"/>
      <c r="F12" s="93"/>
      <c r="G12" s="93"/>
      <c r="H12" s="93"/>
      <c r="I12" s="95"/>
      <c r="J12" s="95"/>
      <c r="K12" s="95"/>
      <c r="L12" s="17"/>
      <c r="M12" s="103">
        <v>1653140.36</v>
      </c>
      <c r="N12" s="103"/>
      <c r="O12" s="92"/>
      <c r="P12" s="91">
        <f>M12-M11</f>
        <v>-853119.8899999999</v>
      </c>
      <c r="Q12" s="85" t="s">
        <v>40</v>
      </c>
      <c r="R12" s="85" t="s">
        <v>41</v>
      </c>
      <c r="S12" s="101"/>
    </row>
    <row r="13" spans="1:19" ht="12.75" hidden="1" customHeight="1" x14ac:dyDescent="0.25">
      <c r="A13" s="95"/>
      <c r="B13" s="93"/>
      <c r="C13" s="93"/>
      <c r="D13" s="93"/>
      <c r="E13" s="93"/>
      <c r="F13" s="93"/>
      <c r="G13" s="93"/>
      <c r="H13" s="93"/>
      <c r="I13" s="95"/>
      <c r="J13" s="95"/>
      <c r="K13" s="95"/>
      <c r="L13" s="17"/>
      <c r="M13" s="103"/>
      <c r="N13" s="103"/>
      <c r="O13" s="92"/>
      <c r="P13" s="92"/>
      <c r="Q13" s="85"/>
      <c r="R13" s="85"/>
      <c r="S13" s="101"/>
    </row>
    <row r="14" spans="1:19" ht="26.25" customHeight="1" x14ac:dyDescent="0.25">
      <c r="A14" s="97" t="s">
        <v>76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18"/>
      <c r="M14" s="104"/>
      <c r="N14" s="105"/>
      <c r="O14" s="127"/>
      <c r="P14" s="127"/>
      <c r="Q14" s="49">
        <v>13.92</v>
      </c>
      <c r="R14" s="49">
        <v>100</v>
      </c>
      <c r="S14" s="47"/>
    </row>
    <row r="15" spans="1:19" ht="15.75" customHeight="1" x14ac:dyDescent="0.25">
      <c r="A15" s="4">
        <v>1</v>
      </c>
      <c r="B15" s="114" t="s">
        <v>10</v>
      </c>
      <c r="C15" s="115"/>
      <c r="D15" s="115"/>
      <c r="E15" s="115"/>
      <c r="F15" s="115"/>
      <c r="G15" s="115"/>
      <c r="H15" s="116"/>
      <c r="I15" s="11">
        <f>I16+I17+I18+I19+I20+I21+I22</f>
        <v>609199.04</v>
      </c>
      <c r="J15" s="77">
        <f>J16+J17+J18+J19+J20+J21+J22</f>
        <v>609199.04</v>
      </c>
      <c r="K15" s="78"/>
      <c r="L15" s="20"/>
      <c r="M15" s="36">
        <v>3.82</v>
      </c>
      <c r="N15" s="36">
        <v>4.88</v>
      </c>
      <c r="O15" s="36">
        <v>4.38</v>
      </c>
      <c r="P15" s="38">
        <v>6.99</v>
      </c>
      <c r="Q15" s="48"/>
      <c r="R15" s="48"/>
      <c r="S15" s="31"/>
    </row>
    <row r="16" spans="1:19" ht="15" customHeight="1" x14ac:dyDescent="0.25">
      <c r="A16" s="5" t="s">
        <v>2</v>
      </c>
      <c r="B16" s="117" t="s">
        <v>77</v>
      </c>
      <c r="C16" s="118"/>
      <c r="D16" s="118"/>
      <c r="E16" s="118"/>
      <c r="F16" s="118"/>
      <c r="G16" s="118"/>
      <c r="H16" s="119"/>
      <c r="I16" s="12">
        <f t="shared" ref="I16:I31" si="0">J16</f>
        <v>175557.4</v>
      </c>
      <c r="J16" s="79">
        <v>175557.4</v>
      </c>
      <c r="K16" s="80"/>
      <c r="L16" s="21"/>
      <c r="M16" s="69">
        <v>1.74</v>
      </c>
      <c r="N16" s="70"/>
      <c r="O16" s="70"/>
      <c r="P16" s="70"/>
      <c r="Q16" s="49">
        <v>1.46</v>
      </c>
      <c r="R16" s="48">
        <f>Q16*R14/Q14</f>
        <v>10.488505747126437</v>
      </c>
      <c r="S16" s="31"/>
    </row>
    <row r="17" spans="1:24" ht="13.5" customHeight="1" x14ac:dyDescent="0.25">
      <c r="A17" s="5" t="s">
        <v>3</v>
      </c>
      <c r="B17" s="117" t="s">
        <v>7</v>
      </c>
      <c r="C17" s="118"/>
      <c r="D17" s="118"/>
      <c r="E17" s="118"/>
      <c r="F17" s="118"/>
      <c r="G17" s="118"/>
      <c r="H17" s="119"/>
      <c r="I17" s="12">
        <f t="shared" si="0"/>
        <v>143328.37</v>
      </c>
      <c r="J17" s="79">
        <v>143328.37</v>
      </c>
      <c r="K17" s="80"/>
      <c r="L17" s="21"/>
      <c r="M17" s="37"/>
      <c r="N17" s="37">
        <v>1.06</v>
      </c>
      <c r="O17" s="69">
        <v>0.56000000000000005</v>
      </c>
      <c r="P17" s="70"/>
      <c r="Q17" s="49">
        <v>1.19</v>
      </c>
      <c r="R17" s="48">
        <f>Q17*R14/Q14</f>
        <v>8.5488505747126435</v>
      </c>
      <c r="S17" s="31"/>
    </row>
    <row r="18" spans="1:24" ht="15" customHeight="1" x14ac:dyDescent="0.25">
      <c r="A18" s="5" t="s">
        <v>4</v>
      </c>
      <c r="B18" s="67" t="s">
        <v>81</v>
      </c>
      <c r="C18" s="68"/>
      <c r="D18" s="68"/>
      <c r="E18" s="68"/>
      <c r="F18" s="68"/>
      <c r="G18" s="68"/>
      <c r="H18" s="73"/>
      <c r="I18" s="12">
        <f t="shared" si="0"/>
        <v>0</v>
      </c>
      <c r="J18" s="74">
        <v>0</v>
      </c>
      <c r="K18" s="75"/>
      <c r="L18" s="19"/>
      <c r="M18" s="36"/>
      <c r="N18" s="36"/>
      <c r="O18" s="36"/>
      <c r="P18" s="38">
        <v>2.61</v>
      </c>
      <c r="Q18" s="49"/>
      <c r="R18" s="48"/>
      <c r="S18" s="31"/>
    </row>
    <row r="19" spans="1:24" ht="15" customHeight="1" x14ac:dyDescent="0.25">
      <c r="A19" s="5" t="s">
        <v>5</v>
      </c>
      <c r="B19" s="67" t="s">
        <v>8</v>
      </c>
      <c r="C19" s="68"/>
      <c r="D19" s="68"/>
      <c r="E19" s="68"/>
      <c r="F19" s="68"/>
      <c r="G19" s="68"/>
      <c r="H19" s="73"/>
      <c r="I19" s="12">
        <f t="shared" si="0"/>
        <v>131234.26</v>
      </c>
      <c r="J19" s="74">
        <v>131234.26</v>
      </c>
      <c r="K19" s="75"/>
      <c r="L19" s="19"/>
      <c r="M19" s="69">
        <v>1.02</v>
      </c>
      <c r="N19" s="70"/>
      <c r="O19" s="70"/>
      <c r="P19" s="70"/>
      <c r="Q19" s="49">
        <v>1.0900000000000001</v>
      </c>
      <c r="R19" s="48">
        <f>Q19*R14/Q14</f>
        <v>7.8304597701149437</v>
      </c>
      <c r="S19" s="31"/>
    </row>
    <row r="20" spans="1:24" ht="14.25" customHeight="1" x14ac:dyDescent="0.25">
      <c r="A20" s="5" t="s">
        <v>6</v>
      </c>
      <c r="B20" s="67" t="s">
        <v>32</v>
      </c>
      <c r="C20" s="68"/>
      <c r="D20" s="68"/>
      <c r="E20" s="68"/>
      <c r="F20" s="68"/>
      <c r="G20" s="68"/>
      <c r="H20" s="73"/>
      <c r="I20" s="35">
        <f t="shared" si="0"/>
        <v>14447.81</v>
      </c>
      <c r="J20" s="74">
        <v>14447.81</v>
      </c>
      <c r="K20" s="75"/>
      <c r="L20" s="19"/>
      <c r="M20" s="69">
        <v>0.13</v>
      </c>
      <c r="N20" s="70"/>
      <c r="O20" s="70"/>
      <c r="P20" s="70"/>
      <c r="Q20" s="49">
        <v>0.12</v>
      </c>
      <c r="R20" s="48">
        <f>Q20*R14/Q14</f>
        <v>0.86206896551724144</v>
      </c>
      <c r="S20" s="31"/>
    </row>
    <row r="21" spans="1:24" ht="15" customHeight="1" x14ac:dyDescent="0.25">
      <c r="A21" s="5" t="s">
        <v>30</v>
      </c>
      <c r="B21" s="67" t="s">
        <v>33</v>
      </c>
      <c r="C21" s="68"/>
      <c r="D21" s="68"/>
      <c r="E21" s="68"/>
      <c r="F21" s="68"/>
      <c r="G21" s="68"/>
      <c r="H21" s="34"/>
      <c r="I21" s="35">
        <f t="shared" si="0"/>
        <v>118055.71</v>
      </c>
      <c r="J21" s="74">
        <v>118055.71</v>
      </c>
      <c r="K21" s="75"/>
      <c r="L21" s="19"/>
      <c r="M21" s="69">
        <v>0.75</v>
      </c>
      <c r="N21" s="70"/>
      <c r="O21" s="70"/>
      <c r="P21" s="70"/>
      <c r="Q21" s="49">
        <v>0.98</v>
      </c>
      <c r="R21" s="48">
        <f>Q21*R14/Q14</f>
        <v>7.0402298850574709</v>
      </c>
      <c r="S21" s="31"/>
    </row>
    <row r="22" spans="1:24" ht="15" customHeight="1" x14ac:dyDescent="0.25">
      <c r="A22" s="5" t="s">
        <v>31</v>
      </c>
      <c r="B22" s="67" t="s">
        <v>34</v>
      </c>
      <c r="C22" s="68"/>
      <c r="D22" s="68"/>
      <c r="E22" s="68"/>
      <c r="F22" s="68"/>
      <c r="G22" s="68"/>
      <c r="H22" s="34"/>
      <c r="I22" s="35">
        <f t="shared" si="0"/>
        <v>26575.49</v>
      </c>
      <c r="J22" s="74">
        <v>26575.49</v>
      </c>
      <c r="K22" s="75"/>
      <c r="L22" s="19"/>
      <c r="M22" s="69">
        <v>0.18</v>
      </c>
      <c r="N22" s="70"/>
      <c r="O22" s="70"/>
      <c r="P22" s="70"/>
      <c r="Q22" s="49">
        <v>0.22</v>
      </c>
      <c r="R22" s="48">
        <f>Q22*R14/Q14</f>
        <v>1.5804597701149425</v>
      </c>
      <c r="S22" s="31"/>
    </row>
    <row r="23" spans="1:24" ht="14.25" customHeight="1" x14ac:dyDescent="0.25">
      <c r="A23" s="4">
        <v>2</v>
      </c>
      <c r="B23" s="71" t="s">
        <v>78</v>
      </c>
      <c r="C23" s="72"/>
      <c r="D23" s="72"/>
      <c r="E23" s="72"/>
      <c r="F23" s="72"/>
      <c r="G23" s="72"/>
      <c r="H23" s="81"/>
      <c r="I23" s="11">
        <f t="shared" si="0"/>
        <v>172169.71</v>
      </c>
      <c r="J23" s="77">
        <v>172169.71</v>
      </c>
      <c r="K23" s="78"/>
      <c r="L23" s="20"/>
      <c r="M23" s="69">
        <v>1.38</v>
      </c>
      <c r="N23" s="70"/>
      <c r="O23" s="70"/>
      <c r="P23" s="70"/>
      <c r="Q23" s="49">
        <v>1.43</v>
      </c>
      <c r="R23" s="48">
        <f>Q23*R14/Q14</f>
        <v>10.272988505747126</v>
      </c>
      <c r="S23" s="31"/>
    </row>
    <row r="24" spans="1:24" ht="14.25" customHeight="1" x14ac:dyDescent="0.25">
      <c r="A24" s="4">
        <v>3</v>
      </c>
      <c r="B24" s="71" t="s">
        <v>35</v>
      </c>
      <c r="C24" s="72"/>
      <c r="D24" s="72"/>
      <c r="E24" s="72"/>
      <c r="F24" s="72"/>
      <c r="G24" s="72"/>
      <c r="H24" s="33"/>
      <c r="I24" s="11">
        <f t="shared" si="0"/>
        <v>114378.48</v>
      </c>
      <c r="J24" s="77">
        <v>114378.48</v>
      </c>
      <c r="K24" s="78"/>
      <c r="L24" s="20"/>
      <c r="M24" s="69">
        <v>0.92</v>
      </c>
      <c r="N24" s="70"/>
      <c r="O24" s="70"/>
      <c r="P24" s="70"/>
      <c r="Q24" s="49">
        <v>0.95</v>
      </c>
      <c r="R24" s="48">
        <f>Q24*R14/Q14</f>
        <v>6.8247126436781613</v>
      </c>
      <c r="S24" s="31"/>
    </row>
    <row r="25" spans="1:24" ht="14.25" customHeight="1" x14ac:dyDescent="0.25">
      <c r="A25" s="6">
        <v>4</v>
      </c>
      <c r="B25" s="82" t="s">
        <v>79</v>
      </c>
      <c r="C25" s="83"/>
      <c r="D25" s="83"/>
      <c r="E25" s="83"/>
      <c r="F25" s="83"/>
      <c r="G25" s="83"/>
      <c r="H25" s="84"/>
      <c r="I25" s="11">
        <f t="shared" si="0"/>
        <v>472833.01999999996</v>
      </c>
      <c r="J25" s="77">
        <f>J26+J27+J28+J29+J30+J31</f>
        <v>472833.01999999996</v>
      </c>
      <c r="K25" s="78"/>
      <c r="L25" s="20"/>
      <c r="M25" s="69">
        <v>4.38</v>
      </c>
      <c r="N25" s="76"/>
      <c r="O25" s="69">
        <v>5.72</v>
      </c>
      <c r="P25" s="70"/>
      <c r="Q25" s="49"/>
      <c r="R25" s="48"/>
      <c r="S25" s="31"/>
      <c r="T25" s="85" t="s">
        <v>42</v>
      </c>
      <c r="U25" s="85"/>
      <c r="W25" s="129" t="s">
        <v>43</v>
      </c>
      <c r="X25" s="130"/>
    </row>
    <row r="26" spans="1:24" ht="15" customHeight="1" x14ac:dyDescent="0.25">
      <c r="A26" s="5" t="s">
        <v>18</v>
      </c>
      <c r="B26" s="67" t="s">
        <v>82</v>
      </c>
      <c r="C26" s="68"/>
      <c r="D26" s="68"/>
      <c r="E26" s="68"/>
      <c r="F26" s="68"/>
      <c r="G26" s="68"/>
      <c r="H26" s="73"/>
      <c r="I26" s="12">
        <f t="shared" si="0"/>
        <v>27098.3</v>
      </c>
      <c r="J26" s="79">
        <v>27098.3</v>
      </c>
      <c r="K26" s="80"/>
      <c r="L26" s="21"/>
      <c r="M26" s="69">
        <v>0.65</v>
      </c>
      <c r="N26" s="70"/>
      <c r="O26" s="70"/>
      <c r="P26" s="70"/>
      <c r="Q26" s="48">
        <v>0.23</v>
      </c>
      <c r="R26" s="48">
        <f>Q26*R14/Q14</f>
        <v>1.6522988505747127</v>
      </c>
      <c r="S26" s="31"/>
      <c r="T26" s="42">
        <v>1685121.22</v>
      </c>
      <c r="U26" s="42">
        <f>T26*0.97</f>
        <v>1634567.5833999999</v>
      </c>
      <c r="W26" s="42"/>
      <c r="X26" s="42">
        <v>51300</v>
      </c>
    </row>
    <row r="27" spans="1:24" ht="13.5" customHeight="1" x14ac:dyDescent="0.25">
      <c r="A27" s="5" t="s">
        <v>28</v>
      </c>
      <c r="B27" s="67" t="s">
        <v>21</v>
      </c>
      <c r="C27" s="68"/>
      <c r="D27" s="68"/>
      <c r="E27" s="68"/>
      <c r="F27" s="68"/>
      <c r="G27" s="68"/>
      <c r="H27" s="73"/>
      <c r="I27" s="12">
        <f t="shared" si="0"/>
        <v>105463.51</v>
      </c>
      <c r="J27" s="79">
        <v>105463.51</v>
      </c>
      <c r="K27" s="80"/>
      <c r="L27" s="21"/>
      <c r="M27" s="69">
        <v>0.77</v>
      </c>
      <c r="N27" s="70"/>
      <c r="O27" s="70"/>
      <c r="P27" s="70"/>
      <c r="Q27" s="48">
        <v>0.88</v>
      </c>
      <c r="R27" s="48">
        <f>Q27*R14/Q14</f>
        <v>6.3218390804597702</v>
      </c>
      <c r="S27" s="31"/>
      <c r="T27" s="42">
        <v>252974.13</v>
      </c>
      <c r="U27" s="42">
        <f t="shared" ref="U27:U30" si="1">T27*0.97</f>
        <v>245384.90609999999</v>
      </c>
      <c r="W27" s="42"/>
      <c r="X27" s="42"/>
    </row>
    <row r="28" spans="1:24" ht="17.25" customHeight="1" x14ac:dyDescent="0.25">
      <c r="A28" s="5" t="s">
        <v>29</v>
      </c>
      <c r="B28" s="67" t="s">
        <v>22</v>
      </c>
      <c r="C28" s="68"/>
      <c r="D28" s="68"/>
      <c r="E28" s="68"/>
      <c r="F28" s="68"/>
      <c r="G28" s="68"/>
      <c r="H28" s="73"/>
      <c r="I28" s="12">
        <f t="shared" si="0"/>
        <v>68379.929999999993</v>
      </c>
      <c r="J28" s="79">
        <v>68379.929999999993</v>
      </c>
      <c r="K28" s="80"/>
      <c r="L28" s="21"/>
      <c r="M28" s="69">
        <v>0.67</v>
      </c>
      <c r="N28" s="70"/>
      <c r="O28" s="70"/>
      <c r="P28" s="70"/>
      <c r="Q28" s="48">
        <v>0.56999999999999995</v>
      </c>
      <c r="R28" s="48">
        <f>Q28*R14/Q14</f>
        <v>4.0948275862068959</v>
      </c>
      <c r="S28" s="31"/>
      <c r="T28" s="42">
        <f>268873.79+154551.09</f>
        <v>423424.88</v>
      </c>
      <c r="U28" s="42">
        <f t="shared" si="1"/>
        <v>410722.1336</v>
      </c>
      <c r="W28" s="46">
        <f>SUM(W26:W27)</f>
        <v>0</v>
      </c>
      <c r="X28" s="46">
        <f>SUM(X26:X27)</f>
        <v>51300</v>
      </c>
    </row>
    <row r="29" spans="1:24" ht="17.25" customHeight="1" x14ac:dyDescent="0.25">
      <c r="A29" s="5" t="s">
        <v>36</v>
      </c>
      <c r="B29" s="67" t="s">
        <v>23</v>
      </c>
      <c r="C29" s="68"/>
      <c r="D29" s="68"/>
      <c r="E29" s="68"/>
      <c r="F29" s="68"/>
      <c r="G29" s="68"/>
      <c r="H29" s="73"/>
      <c r="I29" s="12">
        <f t="shared" si="0"/>
        <v>33890.519999999997</v>
      </c>
      <c r="J29" s="79">
        <v>33890.519999999997</v>
      </c>
      <c r="K29" s="80"/>
      <c r="L29" s="21"/>
      <c r="M29" s="69">
        <v>0.45</v>
      </c>
      <c r="N29" s="70"/>
      <c r="O29" s="70"/>
      <c r="P29" s="70"/>
      <c r="Q29" s="48">
        <v>0.28000000000000003</v>
      </c>
      <c r="R29" s="48">
        <f>Q29*R14/Q14</f>
        <v>2.0114942528735633</v>
      </c>
      <c r="S29" s="31"/>
      <c r="T29" s="43">
        <v>367521.16</v>
      </c>
      <c r="U29" s="42">
        <f t="shared" si="1"/>
        <v>356495.52519999997</v>
      </c>
    </row>
    <row r="30" spans="1:24" ht="15" customHeight="1" x14ac:dyDescent="0.25">
      <c r="A30" s="5" t="s">
        <v>37</v>
      </c>
      <c r="B30" s="67" t="s">
        <v>83</v>
      </c>
      <c r="C30" s="68"/>
      <c r="D30" s="68"/>
      <c r="E30" s="68"/>
      <c r="F30" s="68"/>
      <c r="G30" s="68"/>
      <c r="H30" s="73"/>
      <c r="I30" s="12">
        <f t="shared" si="0"/>
        <v>4427.8599999999997</v>
      </c>
      <c r="J30" s="79">
        <v>4427.8599999999997</v>
      </c>
      <c r="K30" s="80"/>
      <c r="L30" s="19"/>
      <c r="M30" s="36"/>
      <c r="N30" s="36"/>
      <c r="O30" s="69">
        <v>1.34</v>
      </c>
      <c r="P30" s="70"/>
      <c r="Q30" s="48">
        <v>0.04</v>
      </c>
      <c r="R30" s="48">
        <f>Q30*R14/Q14</f>
        <v>0.28735632183908044</v>
      </c>
      <c r="S30" s="31"/>
      <c r="T30" s="42">
        <v>482401.2</v>
      </c>
      <c r="U30" s="42">
        <f t="shared" si="1"/>
        <v>467929.16399999999</v>
      </c>
    </row>
    <row r="31" spans="1:24" ht="17.25" customHeight="1" x14ac:dyDescent="0.25">
      <c r="A31" s="5" t="s">
        <v>38</v>
      </c>
      <c r="B31" s="67" t="s">
        <v>80</v>
      </c>
      <c r="C31" s="68"/>
      <c r="D31" s="68"/>
      <c r="E31" s="68"/>
      <c r="F31" s="68"/>
      <c r="G31" s="68"/>
      <c r="H31" s="73"/>
      <c r="I31" s="12">
        <f t="shared" si="0"/>
        <v>233572.9</v>
      </c>
      <c r="J31" s="79">
        <v>233572.9</v>
      </c>
      <c r="K31" s="80"/>
      <c r="L31" s="21"/>
      <c r="M31" s="69">
        <v>1.84</v>
      </c>
      <c r="N31" s="70"/>
      <c r="O31" s="70"/>
      <c r="P31" s="70"/>
      <c r="Q31" s="51">
        <v>1.94</v>
      </c>
      <c r="R31" s="51">
        <f>Q31*R14/Q14</f>
        <v>13.936781609195402</v>
      </c>
      <c r="S31" s="31"/>
      <c r="T31" s="60"/>
      <c r="U31" s="60"/>
    </row>
    <row r="32" spans="1:24" ht="15" customHeight="1" x14ac:dyDescent="0.25">
      <c r="A32" s="4">
        <v>5</v>
      </c>
      <c r="B32" s="82" t="s">
        <v>9</v>
      </c>
      <c r="C32" s="83"/>
      <c r="D32" s="83"/>
      <c r="E32" s="83"/>
      <c r="F32" s="83"/>
      <c r="G32" s="83"/>
      <c r="H32" s="84"/>
      <c r="I32" s="11">
        <v>1086380</v>
      </c>
      <c r="J32" s="77">
        <f>J33+J34+J35+J36+J37+J38+J39+J40+J41+J42+J43+J44+J45</f>
        <v>1086380</v>
      </c>
      <c r="K32" s="78"/>
      <c r="L32" s="20"/>
      <c r="M32" s="69">
        <v>1.72</v>
      </c>
      <c r="N32" s="70"/>
      <c r="O32" s="70"/>
      <c r="P32" s="70"/>
      <c r="Q32" s="48">
        <v>2.54</v>
      </c>
      <c r="R32" s="48">
        <f>Q32*R14/Q14</f>
        <v>18.24712643678161</v>
      </c>
      <c r="S32" s="31"/>
      <c r="T32" s="42"/>
      <c r="U32" s="42"/>
    </row>
    <row r="33" spans="1:21" ht="15" customHeight="1" x14ac:dyDescent="0.25">
      <c r="A33" s="5" t="s">
        <v>45</v>
      </c>
      <c r="B33" s="67" t="s">
        <v>57</v>
      </c>
      <c r="C33" s="68"/>
      <c r="D33" s="68"/>
      <c r="E33" s="68"/>
      <c r="F33" s="68"/>
      <c r="G33" s="68"/>
      <c r="H33" s="73"/>
      <c r="I33" s="35">
        <f>J33</f>
        <v>5117</v>
      </c>
      <c r="J33" s="79">
        <v>5117</v>
      </c>
      <c r="K33" s="80"/>
      <c r="L33" s="20"/>
      <c r="M33" s="44"/>
      <c r="N33" s="45"/>
      <c r="O33" s="45"/>
      <c r="P33" s="45"/>
      <c r="Q33" s="53">
        <f>SUM(Q16:Q32)</f>
        <v>13.919999999999998</v>
      </c>
      <c r="R33" s="53">
        <f>SUM(R16:R32)</f>
        <v>100</v>
      </c>
      <c r="S33" s="31"/>
      <c r="T33" s="42"/>
      <c r="U33" s="42"/>
    </row>
    <row r="34" spans="1:21" ht="15" customHeight="1" x14ac:dyDescent="0.25">
      <c r="A34" s="5" t="s">
        <v>46</v>
      </c>
      <c r="B34" s="67" t="s">
        <v>58</v>
      </c>
      <c r="C34" s="68"/>
      <c r="D34" s="68"/>
      <c r="E34" s="68"/>
      <c r="F34" s="68"/>
      <c r="G34" s="68"/>
      <c r="H34" s="73"/>
      <c r="I34" s="35">
        <f t="shared" ref="I34:I45" si="2">J34</f>
        <v>3931</v>
      </c>
      <c r="J34" s="79">
        <v>3931</v>
      </c>
      <c r="K34" s="80"/>
      <c r="L34" s="20"/>
      <c r="M34" s="44"/>
      <c r="N34" s="45"/>
      <c r="O34" s="45"/>
      <c r="P34" s="45"/>
      <c r="Q34" s="48"/>
      <c r="R34" s="50"/>
      <c r="S34" s="31"/>
      <c r="T34" s="42"/>
      <c r="U34" s="42"/>
    </row>
    <row r="35" spans="1:21" ht="15" customHeight="1" x14ac:dyDescent="0.25">
      <c r="A35" s="5" t="s">
        <v>47</v>
      </c>
      <c r="B35" s="67" t="s">
        <v>59</v>
      </c>
      <c r="C35" s="68"/>
      <c r="D35" s="68"/>
      <c r="E35" s="68"/>
      <c r="F35" s="68"/>
      <c r="G35" s="68"/>
      <c r="H35" s="73"/>
      <c r="I35" s="35">
        <f t="shared" si="2"/>
        <v>21622</v>
      </c>
      <c r="J35" s="79">
        <v>21622</v>
      </c>
      <c r="K35" s="80"/>
      <c r="L35" s="20"/>
      <c r="M35" s="54"/>
      <c r="N35" s="55"/>
      <c r="O35" s="55"/>
      <c r="P35" s="55"/>
      <c r="Q35" s="48"/>
      <c r="R35" s="50"/>
      <c r="S35" s="31"/>
      <c r="T35" s="43"/>
      <c r="U35" s="42"/>
    </row>
    <row r="36" spans="1:21" ht="15" customHeight="1" x14ac:dyDescent="0.25">
      <c r="A36" s="5" t="s">
        <v>48</v>
      </c>
      <c r="B36" s="67" t="s">
        <v>60</v>
      </c>
      <c r="C36" s="68"/>
      <c r="D36" s="68"/>
      <c r="E36" s="68"/>
      <c r="F36" s="68"/>
      <c r="G36" s="68"/>
      <c r="H36" s="73"/>
      <c r="I36" s="35">
        <f t="shared" si="2"/>
        <v>406615</v>
      </c>
      <c r="J36" s="79">
        <v>406615</v>
      </c>
      <c r="K36" s="80"/>
      <c r="L36" s="20"/>
      <c r="M36" s="54"/>
      <c r="N36" s="55"/>
      <c r="O36" s="55"/>
      <c r="P36" s="55"/>
      <c r="Q36" s="48"/>
      <c r="R36" s="50"/>
      <c r="S36" s="31"/>
      <c r="T36" s="61">
        <f>SUM(T26:T35)</f>
        <v>3211442.5900000003</v>
      </c>
      <c r="U36" s="61">
        <f>SUM(U26:U35)</f>
        <v>3115099.3122999999</v>
      </c>
    </row>
    <row r="37" spans="1:21" ht="15" customHeight="1" x14ac:dyDescent="0.25">
      <c r="A37" s="5" t="s">
        <v>49</v>
      </c>
      <c r="B37" s="67" t="s">
        <v>61</v>
      </c>
      <c r="C37" s="68"/>
      <c r="D37" s="68"/>
      <c r="E37" s="68"/>
      <c r="F37" s="68"/>
      <c r="G37" s="68"/>
      <c r="H37" s="73"/>
      <c r="I37" s="35">
        <f t="shared" si="2"/>
        <v>10436</v>
      </c>
      <c r="J37" s="79">
        <v>10436</v>
      </c>
      <c r="K37" s="80"/>
      <c r="L37" s="20"/>
      <c r="M37" s="56"/>
      <c r="N37" s="57"/>
      <c r="O37" s="57"/>
      <c r="P37" s="57"/>
      <c r="Q37" s="48"/>
      <c r="R37" s="50"/>
      <c r="S37" s="31"/>
      <c r="T37" s="52"/>
      <c r="U37" s="52"/>
    </row>
    <row r="38" spans="1:21" ht="15" customHeight="1" x14ac:dyDescent="0.25">
      <c r="A38" s="5" t="s">
        <v>50</v>
      </c>
      <c r="B38" s="67" t="s">
        <v>62</v>
      </c>
      <c r="C38" s="68"/>
      <c r="D38" s="68"/>
      <c r="E38" s="68"/>
      <c r="F38" s="68"/>
      <c r="G38" s="68"/>
      <c r="H38" s="73"/>
      <c r="I38" s="35">
        <f t="shared" si="2"/>
        <v>318588</v>
      </c>
      <c r="J38" s="79">
        <v>318588</v>
      </c>
      <c r="K38" s="80"/>
      <c r="L38" s="20"/>
      <c r="M38" s="58"/>
      <c r="N38" s="59"/>
      <c r="O38" s="59"/>
      <c r="P38" s="59"/>
      <c r="Q38" s="48"/>
      <c r="R38" s="50"/>
      <c r="S38" s="31"/>
      <c r="T38" s="52"/>
      <c r="U38" s="52"/>
    </row>
    <row r="39" spans="1:21" ht="15" customHeight="1" x14ac:dyDescent="0.25">
      <c r="A39" s="5" t="s">
        <v>51</v>
      </c>
      <c r="B39" s="67" t="s">
        <v>64</v>
      </c>
      <c r="C39" s="68"/>
      <c r="D39" s="68"/>
      <c r="E39" s="68"/>
      <c r="F39" s="68"/>
      <c r="G39" s="68"/>
      <c r="H39" s="73"/>
      <c r="I39" s="35">
        <f t="shared" si="2"/>
        <v>17019</v>
      </c>
      <c r="J39" s="79">
        <v>17019</v>
      </c>
      <c r="K39" s="80"/>
      <c r="L39" s="20"/>
      <c r="M39" s="62"/>
      <c r="N39" s="63"/>
      <c r="O39" s="63"/>
      <c r="P39" s="63"/>
      <c r="Q39" s="48"/>
      <c r="R39" s="50"/>
      <c r="S39" s="31"/>
      <c r="T39" s="52"/>
      <c r="U39" s="52"/>
    </row>
    <row r="40" spans="1:21" ht="15" customHeight="1" x14ac:dyDescent="0.25">
      <c r="A40" s="5" t="s">
        <v>63</v>
      </c>
      <c r="B40" s="67" t="s">
        <v>65</v>
      </c>
      <c r="C40" s="68"/>
      <c r="D40" s="68"/>
      <c r="E40" s="68"/>
      <c r="F40" s="68"/>
      <c r="G40" s="68"/>
      <c r="H40" s="73"/>
      <c r="I40" s="35">
        <f t="shared" si="2"/>
        <v>8123</v>
      </c>
      <c r="J40" s="79">
        <v>8123</v>
      </c>
      <c r="K40" s="80"/>
      <c r="L40" s="20"/>
      <c r="M40" s="62"/>
      <c r="N40" s="63"/>
      <c r="O40" s="63"/>
      <c r="P40" s="63"/>
      <c r="Q40" s="48"/>
      <c r="R40" s="50"/>
      <c r="S40" s="31"/>
      <c r="T40" s="52"/>
      <c r="U40" s="52"/>
    </row>
    <row r="41" spans="1:21" ht="15" customHeight="1" x14ac:dyDescent="0.25">
      <c r="A41" s="5" t="s">
        <v>66</v>
      </c>
      <c r="B41" s="67" t="s">
        <v>72</v>
      </c>
      <c r="C41" s="68"/>
      <c r="D41" s="68"/>
      <c r="E41" s="68"/>
      <c r="F41" s="68"/>
      <c r="G41" s="68"/>
      <c r="H41" s="73"/>
      <c r="I41" s="35">
        <f t="shared" si="2"/>
        <v>239297</v>
      </c>
      <c r="J41" s="79">
        <v>239297</v>
      </c>
      <c r="K41" s="80"/>
      <c r="L41" s="20"/>
      <c r="M41" s="62"/>
      <c r="N41" s="63"/>
      <c r="O41" s="63"/>
      <c r="P41" s="63"/>
      <c r="Q41" s="48"/>
      <c r="R41" s="50"/>
      <c r="S41" s="31"/>
      <c r="T41" s="52"/>
      <c r="U41" s="52"/>
    </row>
    <row r="42" spans="1:21" ht="15" customHeight="1" x14ac:dyDescent="0.25">
      <c r="A42" s="5" t="s">
        <v>67</v>
      </c>
      <c r="B42" s="67" t="s">
        <v>68</v>
      </c>
      <c r="C42" s="68"/>
      <c r="D42" s="68"/>
      <c r="E42" s="68"/>
      <c r="F42" s="68"/>
      <c r="G42" s="68"/>
      <c r="H42" s="73"/>
      <c r="I42" s="35">
        <f t="shared" si="2"/>
        <v>4449</v>
      </c>
      <c r="J42" s="79">
        <v>4449</v>
      </c>
      <c r="K42" s="80"/>
      <c r="L42" s="20"/>
      <c r="M42" s="62"/>
      <c r="N42" s="63"/>
      <c r="O42" s="63"/>
      <c r="P42" s="63"/>
      <c r="Q42" s="48"/>
      <c r="R42" s="50"/>
      <c r="S42" s="31"/>
      <c r="T42" s="52"/>
      <c r="U42" s="52"/>
    </row>
    <row r="43" spans="1:21" ht="15" customHeight="1" x14ac:dyDescent="0.25">
      <c r="A43" s="5" t="s">
        <v>69</v>
      </c>
      <c r="B43" s="67" t="s">
        <v>70</v>
      </c>
      <c r="C43" s="68"/>
      <c r="D43" s="68"/>
      <c r="E43" s="68"/>
      <c r="F43" s="68"/>
      <c r="G43" s="68"/>
      <c r="H43" s="73"/>
      <c r="I43" s="35">
        <f t="shared" si="2"/>
        <v>875</v>
      </c>
      <c r="J43" s="79">
        <v>875</v>
      </c>
      <c r="K43" s="80"/>
      <c r="L43" s="20"/>
      <c r="M43" s="62"/>
      <c r="N43" s="63"/>
      <c r="O43" s="63"/>
      <c r="P43" s="63"/>
      <c r="Q43" s="48"/>
      <c r="R43" s="50"/>
      <c r="S43" s="31"/>
      <c r="T43" s="52"/>
      <c r="U43" s="52"/>
    </row>
    <row r="44" spans="1:21" ht="15" customHeight="1" x14ac:dyDescent="0.25">
      <c r="A44" s="5" t="s">
        <v>71</v>
      </c>
      <c r="B44" s="67" t="s">
        <v>73</v>
      </c>
      <c r="C44" s="68"/>
      <c r="D44" s="68"/>
      <c r="E44" s="68"/>
      <c r="F44" s="68"/>
      <c r="G44" s="68"/>
      <c r="H44" s="73"/>
      <c r="I44" s="35">
        <f t="shared" si="2"/>
        <v>25967</v>
      </c>
      <c r="J44" s="79">
        <v>25967</v>
      </c>
      <c r="K44" s="80"/>
      <c r="L44" s="20"/>
      <c r="M44" s="62"/>
      <c r="N44" s="63"/>
      <c r="O44" s="63"/>
      <c r="P44" s="63"/>
      <c r="Q44" s="48"/>
      <c r="R44" s="50"/>
      <c r="S44" s="31"/>
      <c r="T44" s="52"/>
      <c r="U44" s="52"/>
    </row>
    <row r="45" spans="1:21" ht="15" customHeight="1" x14ac:dyDescent="0.25">
      <c r="A45" s="5" t="s">
        <v>75</v>
      </c>
      <c r="B45" s="67" t="s">
        <v>74</v>
      </c>
      <c r="C45" s="68"/>
      <c r="D45" s="68"/>
      <c r="E45" s="68"/>
      <c r="F45" s="68"/>
      <c r="G45" s="68"/>
      <c r="H45" s="73"/>
      <c r="I45" s="35">
        <f t="shared" si="2"/>
        <v>24341</v>
      </c>
      <c r="J45" s="79">
        <v>24341</v>
      </c>
      <c r="K45" s="80"/>
      <c r="L45" s="20"/>
      <c r="M45" s="62"/>
      <c r="N45" s="63"/>
      <c r="O45" s="63"/>
      <c r="P45" s="63"/>
      <c r="Q45" s="48"/>
      <c r="R45" s="50"/>
      <c r="S45" s="31"/>
      <c r="T45" s="52"/>
      <c r="U45" s="52"/>
    </row>
    <row r="46" spans="1:21" ht="15" customHeight="1" x14ac:dyDescent="0.25">
      <c r="A46" s="4">
        <v>6</v>
      </c>
      <c r="B46" s="71" t="s">
        <v>16</v>
      </c>
      <c r="C46" s="72"/>
      <c r="D46" s="72"/>
      <c r="E46" s="72"/>
      <c r="F46" s="72"/>
      <c r="G46" s="72"/>
      <c r="H46" s="81"/>
      <c r="I46" s="11">
        <f>X28</f>
        <v>51300</v>
      </c>
      <c r="J46" s="77">
        <f>I46</f>
        <v>51300</v>
      </c>
      <c r="K46" s="78"/>
      <c r="L46" s="21"/>
      <c r="M46" s="106"/>
      <c r="N46" s="107"/>
      <c r="O46" s="107"/>
      <c r="P46" s="107"/>
      <c r="Q46" s="48"/>
      <c r="R46" s="48"/>
      <c r="S46" s="31"/>
      <c r="T46" s="52"/>
      <c r="U46" s="52"/>
    </row>
    <row r="47" spans="1:21" ht="15" customHeight="1" x14ac:dyDescent="0.25">
      <c r="A47" s="4">
        <v>7</v>
      </c>
      <c r="B47" s="82" t="s">
        <v>17</v>
      </c>
      <c r="C47" s="83"/>
      <c r="D47" s="83"/>
      <c r="E47" s="83"/>
      <c r="F47" s="83"/>
      <c r="G47" s="83"/>
      <c r="H47" s="13"/>
      <c r="I47" s="11">
        <v>155668</v>
      </c>
      <c r="J47" s="77">
        <f>J48+J49</f>
        <v>155668</v>
      </c>
      <c r="K47" s="78"/>
      <c r="L47" s="20"/>
      <c r="M47" s="108">
        <v>2.71</v>
      </c>
      <c r="N47" s="108"/>
      <c r="O47" s="108"/>
      <c r="P47" s="109"/>
      <c r="Q47" s="49"/>
      <c r="R47" s="49"/>
      <c r="S47" s="31"/>
    </row>
    <row r="48" spans="1:21" ht="15" customHeight="1" x14ac:dyDescent="0.25">
      <c r="A48" s="5" t="s">
        <v>53</v>
      </c>
      <c r="B48" s="67" t="s">
        <v>54</v>
      </c>
      <c r="C48" s="68"/>
      <c r="D48" s="68"/>
      <c r="E48" s="68"/>
      <c r="F48" s="68"/>
      <c r="G48" s="68"/>
      <c r="H48" s="73"/>
      <c r="I48" s="35">
        <f>J48</f>
        <v>108333</v>
      </c>
      <c r="J48" s="79">
        <v>108333</v>
      </c>
      <c r="K48" s="80"/>
      <c r="L48" s="20"/>
      <c r="M48" s="64"/>
      <c r="N48" s="64"/>
      <c r="O48" s="64"/>
      <c r="P48" s="64"/>
      <c r="Q48" s="65"/>
      <c r="R48" s="65"/>
      <c r="S48" s="31"/>
    </row>
    <row r="49" spans="1:37" ht="15" customHeight="1" x14ac:dyDescent="0.25">
      <c r="A49" s="5" t="s">
        <v>55</v>
      </c>
      <c r="B49" s="67" t="s">
        <v>56</v>
      </c>
      <c r="C49" s="68"/>
      <c r="D49" s="68"/>
      <c r="E49" s="68"/>
      <c r="F49" s="68"/>
      <c r="G49" s="68"/>
      <c r="H49" s="73"/>
      <c r="I49" s="35">
        <f>J49</f>
        <v>47335</v>
      </c>
      <c r="J49" s="79">
        <v>47335</v>
      </c>
      <c r="K49" s="80"/>
      <c r="L49" s="20"/>
      <c r="M49" s="64"/>
      <c r="N49" s="64"/>
      <c r="O49" s="64"/>
      <c r="P49" s="64"/>
      <c r="Q49" s="65"/>
      <c r="R49" s="65"/>
      <c r="S49" s="31"/>
    </row>
    <row r="50" spans="1:37" ht="16.5" customHeight="1" x14ac:dyDescent="0.25">
      <c r="A50" s="8"/>
      <c r="B50" s="86" t="s">
        <v>20</v>
      </c>
      <c r="C50" s="87"/>
      <c r="D50" s="87"/>
      <c r="E50" s="87"/>
      <c r="F50" s="87"/>
      <c r="G50" s="87"/>
      <c r="H50" s="88"/>
      <c r="I50" s="10">
        <f>I15+I23+I25+I32+I46+I47+I24</f>
        <v>2661928.25</v>
      </c>
      <c r="J50" s="89">
        <f>J15+J23+J24+J25+J32+J46+J47</f>
        <v>2661928.25</v>
      </c>
      <c r="K50" s="90"/>
      <c r="L50" s="20"/>
      <c r="M50" s="9"/>
      <c r="N50" s="9"/>
      <c r="O50" s="9"/>
      <c r="P50" s="27"/>
      <c r="Q50" s="23"/>
      <c r="R50" s="14"/>
    </row>
    <row r="51" spans="1:37" ht="7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N51" s="102"/>
      <c r="O51" s="102"/>
      <c r="P51" s="102"/>
      <c r="Q51" s="102"/>
      <c r="R51" s="102"/>
      <c r="S51" s="102"/>
    </row>
    <row r="52" spans="1:37" ht="0.75" hidden="1" customHeight="1" x14ac:dyDescent="0.25">
      <c r="A52" s="7"/>
      <c r="B52" s="7"/>
      <c r="C52" s="7"/>
      <c r="D52" s="7"/>
      <c r="E52" s="7"/>
      <c r="F52" s="7"/>
      <c r="G52" s="7"/>
      <c r="H52" s="7"/>
      <c r="I52" s="30"/>
      <c r="J52" s="110"/>
      <c r="K52" s="110"/>
      <c r="L52" s="7"/>
      <c r="N52" s="15"/>
      <c r="O52" s="15"/>
      <c r="P52" s="15"/>
      <c r="Q52" s="15"/>
      <c r="R52" s="15"/>
      <c r="S52" s="15"/>
    </row>
    <row r="53" spans="1:37" x14ac:dyDescent="0.25">
      <c r="A53" s="111" t="s">
        <v>26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T53" s="99"/>
      <c r="U53" s="99"/>
      <c r="V53" s="99"/>
      <c r="W53" s="25"/>
      <c r="X53" s="25"/>
      <c r="Y53" s="25"/>
      <c r="Z53" s="25"/>
      <c r="AA53" s="21"/>
      <c r="AB53" s="21"/>
      <c r="AC53" s="21"/>
      <c r="AD53" s="21"/>
      <c r="AE53" s="21"/>
      <c r="AF53" s="28"/>
      <c r="AG53" s="28"/>
      <c r="AH53" s="28"/>
      <c r="AI53" s="28"/>
      <c r="AJ53" s="28"/>
      <c r="AK53" s="28"/>
    </row>
    <row r="54" spans="1:37" ht="7.5" customHeight="1" x14ac:dyDescent="0.25">
      <c r="T54" s="99"/>
      <c r="U54" s="99"/>
      <c r="V54" s="99"/>
      <c r="W54" s="25"/>
      <c r="X54" s="25"/>
      <c r="Y54" s="25"/>
      <c r="Z54" s="25"/>
      <c r="AA54" s="21"/>
      <c r="AB54" s="21"/>
      <c r="AC54" s="21"/>
      <c r="AD54" s="21"/>
      <c r="AE54" s="21"/>
      <c r="AF54" s="28"/>
      <c r="AG54" s="28"/>
      <c r="AH54" s="28"/>
      <c r="AI54" s="28"/>
      <c r="AJ54" s="28"/>
      <c r="AK54" s="28"/>
    </row>
    <row r="55" spans="1:37" ht="12" customHeight="1" x14ac:dyDescent="0.25">
      <c r="A55" s="111" t="s">
        <v>39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T55" s="99"/>
      <c r="U55" s="99"/>
      <c r="V55" s="99"/>
      <c r="W55" s="25"/>
      <c r="X55" s="25"/>
      <c r="Y55" s="25"/>
      <c r="Z55" s="25"/>
      <c r="AA55" s="21"/>
      <c r="AB55" s="21"/>
      <c r="AC55" s="21"/>
      <c r="AD55" s="21"/>
      <c r="AE55" s="21"/>
      <c r="AF55" s="28"/>
      <c r="AG55" s="28"/>
      <c r="AH55" s="28"/>
      <c r="AI55" s="28"/>
      <c r="AJ55" s="28"/>
      <c r="AK55" s="28"/>
    </row>
    <row r="56" spans="1:37" ht="7.5" customHeight="1" x14ac:dyDescent="0.25">
      <c r="T56" s="99"/>
      <c r="U56" s="99"/>
      <c r="V56" s="99"/>
      <c r="W56" s="25"/>
      <c r="X56" s="25"/>
      <c r="Y56" s="25"/>
      <c r="Z56" s="25"/>
      <c r="AA56" s="21"/>
      <c r="AB56" s="21"/>
      <c r="AC56" s="21"/>
      <c r="AD56" s="21"/>
      <c r="AE56" s="21"/>
      <c r="AF56" s="28"/>
      <c r="AG56" s="28"/>
      <c r="AH56" s="28"/>
      <c r="AI56" s="28"/>
      <c r="AJ56" s="28"/>
      <c r="AK56" s="28"/>
    </row>
    <row r="57" spans="1:37" x14ac:dyDescent="0.25">
      <c r="A57" s="111" t="s">
        <v>19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T57" s="99"/>
      <c r="U57" s="99"/>
      <c r="V57" s="99"/>
      <c r="W57" s="25"/>
      <c r="X57" s="25"/>
      <c r="Y57" s="25"/>
      <c r="Z57" s="25"/>
      <c r="AA57" s="21"/>
      <c r="AB57" s="21"/>
      <c r="AC57" s="21"/>
      <c r="AD57" s="21"/>
      <c r="AE57" s="21"/>
      <c r="AF57" s="28"/>
      <c r="AG57" s="28"/>
      <c r="AH57" s="28"/>
      <c r="AI57" s="28"/>
      <c r="AJ57" s="28"/>
      <c r="AK57" s="28"/>
    </row>
    <row r="58" spans="1:37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T58" s="100"/>
      <c r="U58" s="100"/>
      <c r="V58" s="100"/>
      <c r="W58" s="26"/>
      <c r="X58" s="26"/>
      <c r="Y58" s="26"/>
      <c r="Z58" s="26"/>
      <c r="AA58" s="26"/>
      <c r="AB58" s="26"/>
      <c r="AC58" s="26"/>
      <c r="AD58" s="26"/>
      <c r="AE58" s="26"/>
      <c r="AF58" s="28"/>
      <c r="AG58" s="28"/>
      <c r="AH58" s="28"/>
      <c r="AI58" s="28"/>
      <c r="AJ58" s="28"/>
      <c r="AK58" s="28"/>
    </row>
    <row r="59" spans="1:37" x14ac:dyDescent="0.25"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</row>
    <row r="60" spans="1:37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37" x14ac:dyDescent="0.25">
      <c r="T61" s="98"/>
      <c r="U61" s="98"/>
      <c r="V61" s="98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8"/>
      <c r="AI61" s="28"/>
      <c r="AJ61" s="28"/>
      <c r="AK61" s="28"/>
    </row>
    <row r="62" spans="1:37" x14ac:dyDescent="0.25">
      <c r="T62" s="98"/>
      <c r="U62" s="98"/>
      <c r="V62" s="98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8"/>
      <c r="AI62" s="28"/>
      <c r="AJ62" s="28"/>
      <c r="AK62" s="28"/>
    </row>
    <row r="63" spans="1:37" x14ac:dyDescent="0.25">
      <c r="T63" s="98"/>
      <c r="U63" s="98"/>
      <c r="V63" s="98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8"/>
      <c r="AI63" s="28"/>
      <c r="AJ63" s="28"/>
      <c r="AK63" s="28"/>
    </row>
    <row r="64" spans="1:37" x14ac:dyDescent="0.25">
      <c r="T64" s="98"/>
      <c r="U64" s="98"/>
      <c r="V64" s="98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8"/>
      <c r="AI64" s="28"/>
      <c r="AJ64" s="28"/>
      <c r="AK64" s="28"/>
    </row>
    <row r="65" spans="20:37" x14ac:dyDescent="0.25">
      <c r="T65" s="99"/>
      <c r="U65" s="99"/>
      <c r="V65" s="99"/>
      <c r="W65" s="25"/>
      <c r="X65" s="25"/>
      <c r="Y65" s="25"/>
      <c r="Z65" s="25"/>
      <c r="AA65" s="21"/>
      <c r="AB65" s="21"/>
      <c r="AC65" s="21"/>
      <c r="AD65" s="21"/>
      <c r="AE65" s="21"/>
      <c r="AF65" s="21"/>
      <c r="AG65" s="21"/>
      <c r="AH65" s="28"/>
      <c r="AI65" s="28"/>
      <c r="AJ65" s="28"/>
      <c r="AK65" s="28"/>
    </row>
    <row r="66" spans="20:37" x14ac:dyDescent="0.25">
      <c r="T66" s="99"/>
      <c r="U66" s="99"/>
      <c r="V66" s="99"/>
      <c r="W66" s="25"/>
      <c r="X66" s="25"/>
      <c r="Y66" s="25"/>
      <c r="Z66" s="25"/>
      <c r="AA66" s="21"/>
      <c r="AB66" s="21"/>
      <c r="AC66" s="21"/>
      <c r="AD66" s="21"/>
      <c r="AE66" s="21"/>
      <c r="AF66" s="21"/>
      <c r="AG66" s="21"/>
      <c r="AH66" s="28"/>
      <c r="AI66" s="28"/>
      <c r="AJ66" s="28"/>
      <c r="AK66" s="28"/>
    </row>
    <row r="67" spans="20:37" x14ac:dyDescent="0.25">
      <c r="T67" s="99"/>
      <c r="U67" s="99"/>
      <c r="V67" s="99"/>
      <c r="W67" s="25"/>
      <c r="X67" s="25"/>
      <c r="Y67" s="25"/>
      <c r="Z67" s="25"/>
      <c r="AA67" s="21"/>
      <c r="AB67" s="21"/>
      <c r="AC67" s="21"/>
      <c r="AD67" s="21"/>
      <c r="AE67" s="21"/>
      <c r="AF67" s="21"/>
      <c r="AG67" s="21"/>
      <c r="AH67" s="28"/>
      <c r="AI67" s="28"/>
      <c r="AJ67" s="28"/>
      <c r="AK67" s="28"/>
    </row>
    <row r="68" spans="20:37" x14ac:dyDescent="0.25">
      <c r="T68" s="99"/>
      <c r="U68" s="99"/>
      <c r="V68" s="99"/>
      <c r="W68" s="25"/>
      <c r="X68" s="25"/>
      <c r="Y68" s="25"/>
      <c r="Z68" s="25"/>
      <c r="AA68" s="21"/>
      <c r="AB68" s="21"/>
      <c r="AC68" s="21"/>
      <c r="AD68" s="21"/>
      <c r="AE68" s="21"/>
      <c r="AF68" s="21"/>
      <c r="AG68" s="21"/>
      <c r="AH68" s="28"/>
      <c r="AI68" s="28"/>
      <c r="AJ68" s="28"/>
      <c r="AK68" s="28"/>
    </row>
    <row r="69" spans="20:37" x14ac:dyDescent="0.25">
      <c r="T69" s="99"/>
      <c r="U69" s="99"/>
      <c r="V69" s="99"/>
      <c r="W69" s="25"/>
      <c r="X69" s="25"/>
      <c r="Y69" s="25"/>
      <c r="Z69" s="25"/>
      <c r="AA69" s="21"/>
      <c r="AB69" s="21"/>
      <c r="AC69" s="21"/>
      <c r="AD69" s="21"/>
      <c r="AE69" s="21"/>
      <c r="AF69" s="21"/>
      <c r="AG69" s="21"/>
      <c r="AH69" s="28"/>
      <c r="AI69" s="28"/>
      <c r="AJ69" s="28"/>
      <c r="AK69" s="28"/>
    </row>
    <row r="70" spans="20:37" x14ac:dyDescent="0.25">
      <c r="T70" s="100"/>
      <c r="U70" s="100"/>
      <c r="V70" s="100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8"/>
      <c r="AI70" s="28"/>
      <c r="AJ70" s="28"/>
      <c r="AK70" s="28"/>
    </row>
    <row r="71" spans="20:37" x14ac:dyDescent="0.25"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</row>
    <row r="72" spans="20:37" x14ac:dyDescent="0.25"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</row>
    <row r="73" spans="20:37" x14ac:dyDescent="0.25">
      <c r="T73" s="98"/>
      <c r="U73" s="98"/>
      <c r="V73" s="98"/>
      <c r="W73" s="24"/>
      <c r="X73" s="24"/>
      <c r="Y73" s="24"/>
      <c r="Z73" s="24"/>
      <c r="AA73" s="24"/>
      <c r="AB73" s="24"/>
      <c r="AC73" s="24"/>
      <c r="AD73" s="24"/>
      <c r="AE73" s="24"/>
      <c r="AF73" s="28"/>
      <c r="AG73" s="28"/>
      <c r="AH73" s="28"/>
      <c r="AI73" s="28"/>
      <c r="AJ73" s="28"/>
      <c r="AK73" s="28"/>
    </row>
    <row r="74" spans="20:37" x14ac:dyDescent="0.25">
      <c r="T74" s="98"/>
      <c r="U74" s="98"/>
      <c r="V74" s="98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</row>
    <row r="75" spans="20:37" x14ac:dyDescent="0.25">
      <c r="T75" s="98"/>
      <c r="U75" s="98"/>
      <c r="V75" s="98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</row>
    <row r="76" spans="20:37" x14ac:dyDescent="0.25">
      <c r="T76" s="98"/>
      <c r="U76" s="98"/>
      <c r="V76" s="98"/>
      <c r="W76" s="26"/>
      <c r="X76" s="26"/>
      <c r="Y76" s="26"/>
      <c r="Z76" s="26"/>
      <c r="AA76" s="26"/>
      <c r="AB76" s="26"/>
      <c r="AC76" s="26"/>
      <c r="AD76" s="26"/>
      <c r="AE76" s="26"/>
      <c r="AF76" s="28"/>
      <c r="AG76" s="28"/>
      <c r="AH76" s="28"/>
      <c r="AI76" s="28"/>
      <c r="AJ76" s="28"/>
      <c r="AK76" s="28"/>
    </row>
    <row r="77" spans="20:37" x14ac:dyDescent="0.25">
      <c r="T77" s="99"/>
      <c r="U77" s="99"/>
      <c r="V77" s="99"/>
      <c r="W77" s="25"/>
      <c r="X77" s="25"/>
      <c r="Y77" s="25"/>
      <c r="Z77" s="25"/>
      <c r="AA77" s="21"/>
      <c r="AB77" s="21"/>
      <c r="AC77" s="21"/>
      <c r="AD77" s="21"/>
      <c r="AE77" s="21"/>
      <c r="AF77" s="28"/>
      <c r="AG77" s="28"/>
      <c r="AH77" s="28"/>
      <c r="AI77" s="28"/>
      <c r="AJ77" s="28"/>
      <c r="AK77" s="28"/>
    </row>
    <row r="78" spans="20:37" x14ac:dyDescent="0.25">
      <c r="T78" s="99"/>
      <c r="U78" s="99"/>
      <c r="V78" s="99"/>
      <c r="W78" s="25"/>
      <c r="X78" s="25"/>
      <c r="Y78" s="25"/>
      <c r="Z78" s="25"/>
      <c r="AA78" s="21"/>
      <c r="AB78" s="21"/>
      <c r="AC78" s="21"/>
      <c r="AD78" s="21"/>
      <c r="AE78" s="21"/>
      <c r="AF78" s="28"/>
      <c r="AG78" s="28"/>
      <c r="AH78" s="28"/>
      <c r="AI78" s="28"/>
      <c r="AJ78" s="28"/>
      <c r="AK78" s="28"/>
    </row>
    <row r="79" spans="20:37" x14ac:dyDescent="0.25">
      <c r="T79" s="99"/>
      <c r="U79" s="99"/>
      <c r="V79" s="99"/>
      <c r="W79" s="25"/>
      <c r="X79" s="25"/>
      <c r="Y79" s="25"/>
      <c r="Z79" s="25"/>
      <c r="AA79" s="21"/>
      <c r="AB79" s="21"/>
      <c r="AC79" s="21"/>
      <c r="AD79" s="21"/>
      <c r="AE79" s="21"/>
      <c r="AF79" s="28"/>
      <c r="AG79" s="28"/>
      <c r="AH79" s="28"/>
      <c r="AI79" s="28"/>
      <c r="AJ79" s="28"/>
      <c r="AK79" s="28"/>
    </row>
    <row r="80" spans="20:37" x14ac:dyDescent="0.25">
      <c r="T80" s="99"/>
      <c r="U80" s="99"/>
      <c r="V80" s="99"/>
      <c r="W80" s="25"/>
      <c r="X80" s="25"/>
      <c r="Y80" s="25"/>
      <c r="Z80" s="29"/>
      <c r="AA80" s="21"/>
      <c r="AB80" s="21"/>
      <c r="AC80" s="21"/>
      <c r="AD80" s="21"/>
      <c r="AE80" s="21"/>
      <c r="AF80" s="28"/>
      <c r="AG80" s="28"/>
      <c r="AH80" s="28"/>
      <c r="AI80" s="28"/>
      <c r="AJ80" s="28"/>
      <c r="AK80" s="28"/>
    </row>
    <row r="81" spans="20:37" x14ac:dyDescent="0.25">
      <c r="T81" s="99"/>
      <c r="U81" s="99"/>
      <c r="V81" s="99"/>
      <c r="W81" s="25"/>
      <c r="X81" s="25"/>
      <c r="Y81" s="25"/>
      <c r="Z81" s="25"/>
      <c r="AA81" s="21"/>
      <c r="AB81" s="21"/>
      <c r="AC81" s="21"/>
      <c r="AD81" s="21"/>
      <c r="AE81" s="21"/>
      <c r="AF81" s="28"/>
      <c r="AG81" s="28"/>
      <c r="AH81" s="28"/>
      <c r="AI81" s="28"/>
      <c r="AJ81" s="28"/>
      <c r="AK81" s="28"/>
    </row>
    <row r="82" spans="20:37" x14ac:dyDescent="0.25">
      <c r="T82" s="100"/>
      <c r="U82" s="100"/>
      <c r="V82" s="100"/>
      <c r="W82" s="26"/>
      <c r="X82" s="26"/>
      <c r="Y82" s="26"/>
      <c r="Z82" s="26"/>
      <c r="AA82" s="26"/>
      <c r="AB82" s="26"/>
      <c r="AC82" s="26"/>
      <c r="AD82" s="26"/>
      <c r="AE82" s="26"/>
      <c r="AF82" s="28"/>
      <c r="AG82" s="28"/>
      <c r="AH82" s="28"/>
      <c r="AI82" s="28"/>
      <c r="AJ82" s="28"/>
      <c r="AK82" s="28"/>
    </row>
    <row r="83" spans="20:37" x14ac:dyDescent="0.25"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20:37" x14ac:dyDescent="0.25"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20:37" x14ac:dyDescent="0.25">
      <c r="T85" s="98"/>
      <c r="U85" s="98"/>
      <c r="V85" s="98"/>
      <c r="W85" s="24"/>
      <c r="X85" s="24"/>
      <c r="Y85" s="24"/>
      <c r="Z85" s="24"/>
      <c r="AA85" s="24"/>
      <c r="AB85" s="24"/>
      <c r="AC85" s="24"/>
      <c r="AD85" s="24"/>
      <c r="AE85" s="24"/>
      <c r="AF85" s="28"/>
      <c r="AG85" s="28"/>
      <c r="AH85" s="28"/>
      <c r="AI85" s="28"/>
      <c r="AJ85" s="28"/>
      <c r="AK85" s="28"/>
    </row>
    <row r="86" spans="20:37" x14ac:dyDescent="0.25">
      <c r="T86" s="98"/>
      <c r="U86" s="98"/>
      <c r="V86" s="98"/>
      <c r="W86" s="25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</row>
    <row r="87" spans="20:37" x14ac:dyDescent="0.25">
      <c r="T87" s="98"/>
      <c r="U87" s="98"/>
      <c r="V87" s="98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28"/>
      <c r="AH87" s="28"/>
      <c r="AI87" s="28"/>
      <c r="AJ87" s="28"/>
      <c r="AK87" s="28"/>
    </row>
    <row r="88" spans="20:37" x14ac:dyDescent="0.25">
      <c r="T88" s="98"/>
      <c r="U88" s="98"/>
      <c r="V88" s="98"/>
      <c r="W88" s="26"/>
      <c r="X88" s="26"/>
      <c r="Y88" s="26"/>
      <c r="Z88" s="26"/>
      <c r="AA88" s="26"/>
      <c r="AB88" s="26"/>
      <c r="AC88" s="26"/>
      <c r="AD88" s="26"/>
      <c r="AE88" s="26"/>
      <c r="AF88" s="28"/>
      <c r="AG88" s="28"/>
      <c r="AH88" s="28"/>
      <c r="AI88" s="28"/>
      <c r="AJ88" s="28"/>
      <c r="AK88" s="28"/>
    </row>
    <row r="89" spans="20:37" x14ac:dyDescent="0.25">
      <c r="T89" s="99"/>
      <c r="U89" s="99"/>
      <c r="V89" s="99"/>
      <c r="W89" s="25"/>
      <c r="X89" s="25"/>
      <c r="Y89" s="25"/>
      <c r="Z89" s="25"/>
      <c r="AA89" s="21"/>
      <c r="AB89" s="21"/>
      <c r="AC89" s="21"/>
      <c r="AD89" s="21"/>
      <c r="AE89" s="21"/>
      <c r="AF89" s="28"/>
      <c r="AG89" s="28"/>
      <c r="AH89" s="28"/>
      <c r="AI89" s="28"/>
      <c r="AJ89" s="28"/>
      <c r="AK89" s="28"/>
    </row>
    <row r="90" spans="20:37" x14ac:dyDescent="0.25">
      <c r="T90" s="99"/>
      <c r="U90" s="99"/>
      <c r="V90" s="99"/>
      <c r="W90" s="25"/>
      <c r="X90" s="25"/>
      <c r="Y90" s="25"/>
      <c r="Z90" s="25"/>
      <c r="AA90" s="21"/>
      <c r="AB90" s="21"/>
      <c r="AC90" s="21"/>
      <c r="AD90" s="21"/>
      <c r="AE90" s="21"/>
      <c r="AF90" s="28"/>
      <c r="AG90" s="28"/>
      <c r="AH90" s="28"/>
      <c r="AI90" s="28"/>
      <c r="AJ90" s="28"/>
      <c r="AK90" s="28"/>
    </row>
    <row r="91" spans="20:37" x14ac:dyDescent="0.25">
      <c r="T91" s="99"/>
      <c r="U91" s="99"/>
      <c r="V91" s="99"/>
      <c r="W91" s="25"/>
      <c r="X91" s="25"/>
      <c r="Y91" s="25"/>
      <c r="Z91" s="25"/>
      <c r="AA91" s="21"/>
      <c r="AB91" s="21"/>
      <c r="AC91" s="21"/>
      <c r="AD91" s="21"/>
      <c r="AE91" s="21"/>
      <c r="AF91" s="28"/>
      <c r="AG91" s="28"/>
      <c r="AH91" s="28"/>
      <c r="AI91" s="28"/>
      <c r="AJ91" s="28"/>
      <c r="AK91" s="28"/>
    </row>
    <row r="92" spans="20:37" x14ac:dyDescent="0.25">
      <c r="T92" s="99"/>
      <c r="U92" s="99"/>
      <c r="V92" s="99"/>
      <c r="W92" s="25"/>
      <c r="X92" s="25"/>
      <c r="Y92" s="25"/>
      <c r="Z92" s="25"/>
      <c r="AA92" s="21"/>
      <c r="AB92" s="21"/>
      <c r="AC92" s="21"/>
      <c r="AD92" s="21"/>
      <c r="AE92" s="21"/>
      <c r="AF92" s="28"/>
      <c r="AG92" s="28"/>
      <c r="AH92" s="28"/>
      <c r="AI92" s="28"/>
      <c r="AJ92" s="28"/>
      <c r="AK92" s="28"/>
    </row>
    <row r="93" spans="20:37" x14ac:dyDescent="0.25">
      <c r="T93" s="99"/>
      <c r="U93" s="99"/>
      <c r="V93" s="99"/>
      <c r="W93" s="25"/>
      <c r="X93" s="25"/>
      <c r="Y93" s="25"/>
      <c r="Z93" s="25"/>
      <c r="AA93" s="21"/>
      <c r="AB93" s="21"/>
      <c r="AC93" s="21"/>
      <c r="AD93" s="21"/>
      <c r="AE93" s="21"/>
      <c r="AF93" s="28"/>
      <c r="AG93" s="28"/>
      <c r="AH93" s="28"/>
      <c r="AI93" s="28"/>
      <c r="AJ93" s="28"/>
      <c r="AK93" s="28"/>
    </row>
    <row r="94" spans="20:37" x14ac:dyDescent="0.25">
      <c r="T94" s="100"/>
      <c r="U94" s="100"/>
      <c r="V94" s="100"/>
      <c r="W94" s="26"/>
      <c r="X94" s="26"/>
      <c r="Y94" s="26"/>
      <c r="Z94" s="26"/>
      <c r="AA94" s="26"/>
      <c r="AB94" s="26"/>
      <c r="AC94" s="26"/>
      <c r="AD94" s="26"/>
      <c r="AE94" s="26"/>
      <c r="AF94" s="28"/>
      <c r="AG94" s="28"/>
      <c r="AH94" s="28"/>
      <c r="AI94" s="28"/>
      <c r="AJ94" s="28"/>
      <c r="AK94" s="28"/>
    </row>
    <row r="95" spans="20:37" x14ac:dyDescent="0.25"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20:37" x14ac:dyDescent="0.25"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20:37" x14ac:dyDescent="0.25">
      <c r="T97" s="98"/>
      <c r="U97" s="98"/>
      <c r="V97" s="98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8"/>
      <c r="AK97" s="28"/>
    </row>
    <row r="98" spans="20:37" x14ac:dyDescent="0.25">
      <c r="T98" s="98"/>
      <c r="U98" s="98"/>
      <c r="V98" s="98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8"/>
      <c r="AK98" s="28"/>
    </row>
    <row r="99" spans="20:37" x14ac:dyDescent="0.25">
      <c r="T99" s="98"/>
      <c r="U99" s="98"/>
      <c r="V99" s="98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8"/>
      <c r="AK99" s="28"/>
    </row>
    <row r="100" spans="20:37" x14ac:dyDescent="0.25">
      <c r="T100" s="98"/>
      <c r="U100" s="98"/>
      <c r="V100" s="98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8"/>
      <c r="AK100" s="28"/>
    </row>
    <row r="101" spans="20:37" x14ac:dyDescent="0.25">
      <c r="T101" s="99"/>
      <c r="U101" s="99"/>
      <c r="V101" s="99"/>
      <c r="W101" s="25"/>
      <c r="X101" s="25"/>
      <c r="Y101" s="25"/>
      <c r="Z101" s="25"/>
      <c r="AA101" s="21"/>
      <c r="AB101" s="21"/>
      <c r="AC101" s="21"/>
      <c r="AD101" s="21"/>
      <c r="AE101" s="21"/>
      <c r="AF101" s="21"/>
      <c r="AG101" s="21"/>
      <c r="AH101" s="21"/>
      <c r="AI101" s="21"/>
      <c r="AJ101" s="28"/>
      <c r="AK101" s="28"/>
    </row>
    <row r="102" spans="20:37" x14ac:dyDescent="0.25">
      <c r="T102" s="99"/>
      <c r="U102" s="99"/>
      <c r="V102" s="99"/>
      <c r="W102" s="25"/>
      <c r="X102" s="25"/>
      <c r="Y102" s="25"/>
      <c r="Z102" s="25"/>
      <c r="AA102" s="21"/>
      <c r="AB102" s="21"/>
      <c r="AC102" s="21"/>
      <c r="AD102" s="21"/>
      <c r="AE102" s="21"/>
      <c r="AF102" s="21"/>
      <c r="AG102" s="21"/>
      <c r="AH102" s="21"/>
      <c r="AI102" s="21"/>
      <c r="AJ102" s="28"/>
      <c r="AK102" s="28"/>
    </row>
    <row r="103" spans="20:37" x14ac:dyDescent="0.25">
      <c r="T103" s="99"/>
      <c r="U103" s="99"/>
      <c r="V103" s="99"/>
      <c r="W103" s="25"/>
      <c r="X103" s="25"/>
      <c r="Y103" s="25"/>
      <c r="Z103" s="25"/>
      <c r="AA103" s="21"/>
      <c r="AB103" s="21"/>
      <c r="AC103" s="21"/>
      <c r="AD103" s="21"/>
      <c r="AE103" s="21"/>
      <c r="AF103" s="21"/>
      <c r="AG103" s="21"/>
      <c r="AH103" s="21"/>
      <c r="AI103" s="21"/>
      <c r="AJ103" s="28"/>
      <c r="AK103" s="28"/>
    </row>
    <row r="104" spans="20:37" x14ac:dyDescent="0.25">
      <c r="T104" s="99"/>
      <c r="U104" s="99"/>
      <c r="V104" s="99"/>
      <c r="W104" s="25"/>
      <c r="X104" s="25"/>
      <c r="Y104" s="25"/>
      <c r="Z104" s="25"/>
      <c r="AA104" s="21"/>
      <c r="AB104" s="21"/>
      <c r="AC104" s="21"/>
      <c r="AD104" s="21"/>
      <c r="AE104" s="21"/>
      <c r="AF104" s="21"/>
      <c r="AG104" s="21"/>
      <c r="AH104" s="21"/>
      <c r="AI104" s="21"/>
      <c r="AJ104" s="28"/>
      <c r="AK104" s="28"/>
    </row>
    <row r="105" spans="20:37" x14ac:dyDescent="0.25">
      <c r="T105" s="99"/>
      <c r="U105" s="99"/>
      <c r="V105" s="99"/>
      <c r="W105" s="25"/>
      <c r="X105" s="25"/>
      <c r="Y105" s="25"/>
      <c r="Z105" s="25"/>
      <c r="AA105" s="21"/>
      <c r="AB105" s="21"/>
      <c r="AC105" s="21"/>
      <c r="AD105" s="21"/>
      <c r="AE105" s="21"/>
      <c r="AF105" s="21"/>
      <c r="AG105" s="21"/>
      <c r="AH105" s="21"/>
      <c r="AI105" s="21"/>
      <c r="AJ105" s="28"/>
      <c r="AK105" s="28"/>
    </row>
    <row r="106" spans="20:37" x14ac:dyDescent="0.25">
      <c r="T106" s="100"/>
      <c r="U106" s="100"/>
      <c r="V106" s="100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8"/>
      <c r="AK106" s="28"/>
    </row>
    <row r="107" spans="20:37" x14ac:dyDescent="0.25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0:37" x14ac:dyDescent="0.25"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20:37" x14ac:dyDescent="0.25"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0:37" x14ac:dyDescent="0.25"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20:37" x14ac:dyDescent="0.25"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20:37" x14ac:dyDescent="0.25"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20:37" x14ac:dyDescent="0.25"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20:37" x14ac:dyDescent="0.25"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20:37" x14ac:dyDescent="0.25"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20:37" x14ac:dyDescent="0.25"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20:37" x14ac:dyDescent="0.25"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20:37" x14ac:dyDescent="0.25">
      <c r="T118" s="98"/>
      <c r="U118" s="98"/>
      <c r="V118" s="98"/>
      <c r="W118" s="24"/>
      <c r="X118" s="24"/>
      <c r="Y118" s="24"/>
      <c r="Z118" s="24"/>
      <c r="AA118" s="24"/>
      <c r="AB118" s="24"/>
      <c r="AC118" s="24"/>
      <c r="AD118" s="24"/>
      <c r="AE118" s="24"/>
      <c r="AF118" s="28"/>
      <c r="AG118" s="28"/>
      <c r="AH118" s="28"/>
      <c r="AI118" s="28"/>
      <c r="AJ118" s="28"/>
    </row>
    <row r="119" spans="20:37" x14ac:dyDescent="0.25">
      <c r="T119" s="98"/>
      <c r="U119" s="98"/>
      <c r="V119" s="98"/>
      <c r="W119" s="25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</row>
    <row r="120" spans="20:37" x14ac:dyDescent="0.25">
      <c r="T120" s="98"/>
      <c r="U120" s="98"/>
      <c r="V120" s="98"/>
      <c r="W120" s="25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</row>
    <row r="121" spans="20:37" x14ac:dyDescent="0.25">
      <c r="T121" s="98"/>
      <c r="U121" s="98"/>
      <c r="V121" s="98"/>
      <c r="W121" s="26"/>
      <c r="X121" s="26"/>
      <c r="Y121" s="26"/>
      <c r="Z121" s="26"/>
      <c r="AA121" s="26"/>
      <c r="AB121" s="26"/>
      <c r="AC121" s="26"/>
      <c r="AD121" s="26"/>
      <c r="AE121" s="26"/>
      <c r="AF121" s="28"/>
      <c r="AG121" s="28"/>
      <c r="AH121" s="28"/>
      <c r="AI121" s="28"/>
      <c r="AJ121" s="28"/>
    </row>
    <row r="122" spans="20:37" x14ac:dyDescent="0.25">
      <c r="T122" s="99"/>
      <c r="U122" s="99"/>
      <c r="V122" s="99"/>
      <c r="W122" s="25"/>
      <c r="X122" s="25"/>
      <c r="Y122" s="25"/>
      <c r="Z122" s="25"/>
      <c r="AA122" s="21"/>
      <c r="AB122" s="21"/>
      <c r="AC122" s="21"/>
      <c r="AD122" s="21"/>
      <c r="AE122" s="21"/>
      <c r="AF122" s="28"/>
      <c r="AG122" s="28"/>
      <c r="AH122" s="28"/>
      <c r="AI122" s="28"/>
      <c r="AJ122" s="28"/>
    </row>
    <row r="123" spans="20:37" x14ac:dyDescent="0.25">
      <c r="T123" s="99"/>
      <c r="U123" s="99"/>
      <c r="V123" s="99"/>
      <c r="W123" s="25"/>
      <c r="X123" s="25"/>
      <c r="Y123" s="25"/>
      <c r="Z123" s="25"/>
      <c r="AA123" s="21"/>
      <c r="AB123" s="21"/>
      <c r="AC123" s="21"/>
      <c r="AD123" s="21"/>
      <c r="AE123" s="21"/>
      <c r="AF123" s="28"/>
      <c r="AG123" s="28"/>
      <c r="AH123" s="28"/>
      <c r="AI123" s="28"/>
      <c r="AJ123" s="28"/>
    </row>
    <row r="124" spans="20:37" x14ac:dyDescent="0.25">
      <c r="T124" s="99"/>
      <c r="U124" s="99"/>
      <c r="V124" s="99"/>
      <c r="W124" s="25"/>
      <c r="X124" s="25"/>
      <c r="Y124" s="25"/>
      <c r="Z124" s="25"/>
      <c r="AA124" s="21"/>
      <c r="AB124" s="21"/>
      <c r="AC124" s="21"/>
      <c r="AD124" s="21"/>
      <c r="AE124" s="21"/>
      <c r="AF124" s="28"/>
      <c r="AG124" s="28"/>
      <c r="AH124" s="28"/>
      <c r="AI124" s="28"/>
      <c r="AJ124" s="28"/>
    </row>
    <row r="125" spans="20:37" x14ac:dyDescent="0.25">
      <c r="T125" s="99"/>
      <c r="U125" s="99"/>
      <c r="V125" s="99"/>
      <c r="W125" s="25"/>
      <c r="X125" s="25"/>
      <c r="Y125" s="25"/>
      <c r="Z125" s="25"/>
      <c r="AA125" s="21"/>
      <c r="AB125" s="21"/>
      <c r="AC125" s="21"/>
      <c r="AD125" s="21"/>
      <c r="AE125" s="21"/>
      <c r="AF125" s="28"/>
      <c r="AG125" s="28"/>
      <c r="AH125" s="28"/>
      <c r="AI125" s="28"/>
      <c r="AJ125" s="28"/>
    </row>
    <row r="126" spans="20:37" x14ac:dyDescent="0.25">
      <c r="T126" s="99"/>
      <c r="U126" s="99"/>
      <c r="V126" s="99"/>
      <c r="W126" s="25"/>
      <c r="X126" s="25"/>
      <c r="Y126" s="25"/>
      <c r="Z126" s="25"/>
      <c r="AA126" s="21"/>
      <c r="AB126" s="21"/>
      <c r="AC126" s="21"/>
      <c r="AD126" s="21"/>
      <c r="AE126" s="21"/>
      <c r="AF126" s="28"/>
      <c r="AG126" s="28"/>
      <c r="AH126" s="28"/>
      <c r="AI126" s="28"/>
      <c r="AJ126" s="28"/>
    </row>
    <row r="127" spans="20:37" x14ac:dyDescent="0.25">
      <c r="T127" s="100"/>
      <c r="U127" s="100"/>
      <c r="V127" s="100"/>
      <c r="W127" s="26"/>
      <c r="X127" s="26"/>
      <c r="Y127" s="26"/>
      <c r="Z127" s="26"/>
      <c r="AA127" s="26"/>
      <c r="AB127" s="26"/>
      <c r="AC127" s="26"/>
      <c r="AD127" s="26"/>
      <c r="AE127" s="26"/>
      <c r="AF127" s="28"/>
      <c r="AG127" s="28"/>
      <c r="AH127" s="28"/>
      <c r="AI127" s="28"/>
      <c r="AJ127" s="28"/>
    </row>
    <row r="128" spans="20:37" x14ac:dyDescent="0.25"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20:36" x14ac:dyDescent="0.25"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20:36" x14ac:dyDescent="0.25"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20:36" x14ac:dyDescent="0.25"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20:36" x14ac:dyDescent="0.25">
      <c r="T132" s="98"/>
      <c r="U132" s="98"/>
      <c r="V132" s="98"/>
      <c r="W132" s="24"/>
      <c r="X132" s="24"/>
      <c r="Y132" s="24"/>
      <c r="Z132" s="24"/>
      <c r="AA132" s="24"/>
      <c r="AB132" s="24"/>
      <c r="AC132" s="24"/>
      <c r="AD132" s="24"/>
      <c r="AE132" s="24"/>
      <c r="AF132" s="28"/>
      <c r="AG132" s="28"/>
      <c r="AH132" s="28"/>
      <c r="AI132" s="28"/>
      <c r="AJ132" s="28"/>
    </row>
    <row r="133" spans="20:36" x14ac:dyDescent="0.25">
      <c r="T133" s="98"/>
      <c r="U133" s="98"/>
      <c r="V133" s="98"/>
      <c r="W133" s="25"/>
      <c r="X133" s="25"/>
      <c r="Y133" s="25"/>
      <c r="Z133" s="25"/>
      <c r="AA133" s="25"/>
      <c r="AB133" s="25"/>
      <c r="AC133" s="25"/>
      <c r="AD133" s="25"/>
      <c r="AE133" s="25"/>
      <c r="AF133" s="28"/>
      <c r="AG133" s="28"/>
      <c r="AH133" s="28"/>
      <c r="AI133" s="28"/>
      <c r="AJ133" s="28"/>
    </row>
    <row r="134" spans="20:36" x14ac:dyDescent="0.25">
      <c r="T134" s="98"/>
      <c r="U134" s="98"/>
      <c r="V134" s="98"/>
      <c r="W134" s="25"/>
      <c r="X134" s="25"/>
      <c r="Y134" s="25"/>
      <c r="Z134" s="25"/>
      <c r="AA134" s="25"/>
      <c r="AB134" s="25"/>
      <c r="AC134" s="25"/>
      <c r="AD134" s="25"/>
      <c r="AE134" s="25"/>
      <c r="AF134" s="28"/>
      <c r="AG134" s="28"/>
      <c r="AH134" s="28"/>
      <c r="AI134" s="28"/>
      <c r="AJ134" s="28"/>
    </row>
    <row r="135" spans="20:36" x14ac:dyDescent="0.25">
      <c r="T135" s="98"/>
      <c r="U135" s="98"/>
      <c r="V135" s="98"/>
      <c r="W135" s="26"/>
      <c r="X135" s="26"/>
      <c r="Y135" s="26"/>
      <c r="Z135" s="26"/>
      <c r="AA135" s="26"/>
      <c r="AB135" s="26"/>
      <c r="AC135" s="26"/>
      <c r="AD135" s="26"/>
      <c r="AE135" s="26"/>
      <c r="AF135" s="28"/>
      <c r="AG135" s="28"/>
      <c r="AH135" s="28"/>
      <c r="AI135" s="28"/>
      <c r="AJ135" s="28"/>
    </row>
    <row r="136" spans="20:36" x14ac:dyDescent="0.25">
      <c r="T136" s="99"/>
      <c r="U136" s="99"/>
      <c r="V136" s="99"/>
      <c r="W136" s="25"/>
      <c r="X136" s="25"/>
      <c r="Y136" s="25"/>
      <c r="Z136" s="25"/>
      <c r="AA136" s="21"/>
      <c r="AB136" s="21"/>
      <c r="AC136" s="21"/>
      <c r="AD136" s="21"/>
      <c r="AE136" s="21"/>
      <c r="AF136" s="28"/>
      <c r="AG136" s="28"/>
      <c r="AH136" s="28"/>
      <c r="AI136" s="28"/>
      <c r="AJ136" s="28"/>
    </row>
    <row r="137" spans="20:36" x14ac:dyDescent="0.25">
      <c r="T137" s="99"/>
      <c r="U137" s="99"/>
      <c r="V137" s="99"/>
      <c r="W137" s="25"/>
      <c r="X137" s="25"/>
      <c r="Y137" s="25"/>
      <c r="Z137" s="25"/>
      <c r="AA137" s="21"/>
      <c r="AB137" s="21"/>
      <c r="AC137" s="21"/>
      <c r="AD137" s="21"/>
      <c r="AE137" s="21"/>
      <c r="AF137" s="28"/>
      <c r="AG137" s="28"/>
      <c r="AH137" s="28"/>
      <c r="AI137" s="28"/>
      <c r="AJ137" s="28"/>
    </row>
    <row r="138" spans="20:36" x14ac:dyDescent="0.25">
      <c r="T138" s="99"/>
      <c r="U138" s="99"/>
      <c r="V138" s="99"/>
      <c r="W138" s="25"/>
      <c r="X138" s="25"/>
      <c r="Y138" s="25"/>
      <c r="Z138" s="25"/>
      <c r="AA138" s="21"/>
      <c r="AB138" s="21"/>
      <c r="AC138" s="21"/>
      <c r="AD138" s="21"/>
      <c r="AE138" s="21"/>
      <c r="AF138" s="28"/>
      <c r="AG138" s="28"/>
      <c r="AH138" s="28"/>
      <c r="AI138" s="28"/>
      <c r="AJ138" s="28"/>
    </row>
    <row r="139" spans="20:36" x14ac:dyDescent="0.25">
      <c r="T139" s="99"/>
      <c r="U139" s="99"/>
      <c r="V139" s="99"/>
      <c r="W139" s="25"/>
      <c r="X139" s="25"/>
      <c r="Y139" s="25"/>
      <c r="Z139" s="25"/>
      <c r="AA139" s="21"/>
      <c r="AB139" s="21"/>
      <c r="AC139" s="21"/>
      <c r="AD139" s="21"/>
      <c r="AE139" s="21"/>
      <c r="AF139" s="28"/>
      <c r="AG139" s="28"/>
      <c r="AH139" s="28"/>
      <c r="AI139" s="28"/>
      <c r="AJ139" s="28"/>
    </row>
    <row r="140" spans="20:36" x14ac:dyDescent="0.25">
      <c r="T140" s="99"/>
      <c r="U140" s="99"/>
      <c r="V140" s="99"/>
      <c r="W140" s="25"/>
      <c r="X140" s="25"/>
      <c r="Y140" s="25"/>
      <c r="Z140" s="25"/>
      <c r="AA140" s="21"/>
      <c r="AB140" s="21"/>
      <c r="AC140" s="21"/>
      <c r="AD140" s="21"/>
      <c r="AE140" s="21"/>
      <c r="AF140" s="28"/>
      <c r="AG140" s="28"/>
      <c r="AH140" s="28"/>
      <c r="AI140" s="28"/>
      <c r="AJ140" s="28"/>
    </row>
    <row r="141" spans="20:36" x14ac:dyDescent="0.25">
      <c r="T141" s="100"/>
      <c r="U141" s="100"/>
      <c r="V141" s="100"/>
      <c r="W141" s="26"/>
      <c r="X141" s="26"/>
      <c r="Y141" s="26"/>
      <c r="Z141" s="26"/>
      <c r="AA141" s="26"/>
      <c r="AB141" s="26"/>
      <c r="AC141" s="26"/>
      <c r="AD141" s="26"/>
      <c r="AE141" s="26"/>
      <c r="AF141" s="28"/>
      <c r="AG141" s="28"/>
      <c r="AH141" s="28"/>
      <c r="AI141" s="28"/>
      <c r="AJ141" s="28"/>
    </row>
    <row r="142" spans="20:36" x14ac:dyDescent="0.25"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20:36" x14ac:dyDescent="0.25"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20:36" x14ac:dyDescent="0.25">
      <c r="T144" s="98"/>
      <c r="U144" s="98"/>
      <c r="V144" s="98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8"/>
      <c r="AI144" s="28"/>
      <c r="AJ144" s="28"/>
    </row>
    <row r="145" spans="20:36" x14ac:dyDescent="0.25">
      <c r="T145" s="98"/>
      <c r="U145" s="98"/>
      <c r="V145" s="98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8"/>
      <c r="AI145" s="28"/>
      <c r="AJ145" s="28"/>
    </row>
    <row r="146" spans="20:36" x14ac:dyDescent="0.25">
      <c r="T146" s="98"/>
      <c r="U146" s="98"/>
      <c r="V146" s="98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8"/>
      <c r="AI146" s="28"/>
      <c r="AJ146" s="28"/>
    </row>
    <row r="147" spans="20:36" x14ac:dyDescent="0.25">
      <c r="T147" s="98"/>
      <c r="U147" s="98"/>
      <c r="V147" s="98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8"/>
      <c r="AI147" s="28"/>
      <c r="AJ147" s="28"/>
    </row>
    <row r="148" spans="20:36" x14ac:dyDescent="0.25">
      <c r="T148" s="99"/>
      <c r="U148" s="99"/>
      <c r="V148" s="99"/>
      <c r="W148" s="25"/>
      <c r="X148" s="25"/>
      <c r="Y148" s="25"/>
      <c r="Z148" s="25"/>
      <c r="AA148" s="21"/>
      <c r="AB148" s="21"/>
      <c r="AC148" s="21"/>
      <c r="AD148" s="21"/>
      <c r="AE148" s="21"/>
      <c r="AF148" s="21"/>
      <c r="AG148" s="21"/>
      <c r="AH148" s="28"/>
      <c r="AI148" s="28"/>
      <c r="AJ148" s="28"/>
    </row>
    <row r="149" spans="20:36" x14ac:dyDescent="0.25">
      <c r="T149" s="99"/>
      <c r="U149" s="99"/>
      <c r="V149" s="99"/>
      <c r="W149" s="25"/>
      <c r="X149" s="25"/>
      <c r="Y149" s="25"/>
      <c r="Z149" s="25"/>
      <c r="AA149" s="21"/>
      <c r="AB149" s="21"/>
      <c r="AC149" s="21"/>
      <c r="AD149" s="21"/>
      <c r="AE149" s="21"/>
      <c r="AF149" s="21"/>
      <c r="AG149" s="21"/>
      <c r="AH149" s="28"/>
      <c r="AI149" s="28"/>
      <c r="AJ149" s="28"/>
    </row>
    <row r="150" spans="20:36" x14ac:dyDescent="0.25">
      <c r="T150" s="99"/>
      <c r="U150" s="99"/>
      <c r="V150" s="99"/>
      <c r="W150" s="25"/>
      <c r="X150" s="25"/>
      <c r="Y150" s="25"/>
      <c r="Z150" s="25"/>
      <c r="AA150" s="21"/>
      <c r="AB150" s="21"/>
      <c r="AC150" s="21"/>
      <c r="AD150" s="21"/>
      <c r="AE150" s="21"/>
      <c r="AF150" s="21"/>
      <c r="AG150" s="21"/>
      <c r="AH150" s="28"/>
      <c r="AI150" s="28"/>
      <c r="AJ150" s="28"/>
    </row>
    <row r="151" spans="20:36" x14ac:dyDescent="0.25">
      <c r="T151" s="99"/>
      <c r="U151" s="99"/>
      <c r="V151" s="99"/>
      <c r="W151" s="25"/>
      <c r="X151" s="25"/>
      <c r="Y151" s="25"/>
      <c r="Z151" s="25"/>
      <c r="AA151" s="21"/>
      <c r="AB151" s="21"/>
      <c r="AC151" s="21"/>
      <c r="AD151" s="21"/>
      <c r="AE151" s="21"/>
      <c r="AF151" s="21"/>
      <c r="AG151" s="21"/>
      <c r="AH151" s="28"/>
      <c r="AI151" s="28"/>
      <c r="AJ151" s="28"/>
    </row>
    <row r="152" spans="20:36" x14ac:dyDescent="0.25">
      <c r="T152" s="99"/>
      <c r="U152" s="99"/>
      <c r="V152" s="99"/>
      <c r="W152" s="25"/>
      <c r="X152" s="25"/>
      <c r="Y152" s="25"/>
      <c r="Z152" s="25"/>
      <c r="AA152" s="21"/>
      <c r="AB152" s="21"/>
      <c r="AC152" s="21"/>
      <c r="AD152" s="21"/>
      <c r="AE152" s="21"/>
      <c r="AF152" s="21"/>
      <c r="AG152" s="21"/>
      <c r="AH152" s="28"/>
      <c r="AI152" s="28"/>
      <c r="AJ152" s="28"/>
    </row>
    <row r="153" spans="20:36" x14ac:dyDescent="0.25">
      <c r="T153" s="100"/>
      <c r="U153" s="100"/>
      <c r="V153" s="100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8"/>
      <c r="AI153" s="28"/>
      <c r="AJ153" s="28"/>
    </row>
    <row r="154" spans="20:36" x14ac:dyDescent="0.25"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20:36" x14ac:dyDescent="0.25"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spans="20:36" x14ac:dyDescent="0.25">
      <c r="T156" s="98"/>
      <c r="U156" s="98"/>
      <c r="V156" s="98"/>
      <c r="W156" s="24"/>
      <c r="X156" s="24"/>
      <c r="Y156" s="24"/>
      <c r="Z156" s="24"/>
      <c r="AA156" s="24"/>
      <c r="AB156" s="24"/>
      <c r="AC156" s="24"/>
      <c r="AD156" s="24"/>
      <c r="AE156" s="24"/>
      <c r="AF156" s="28"/>
      <c r="AG156" s="28"/>
      <c r="AH156" s="28"/>
      <c r="AI156" s="28"/>
      <c r="AJ156" s="28"/>
    </row>
    <row r="157" spans="20:36" x14ac:dyDescent="0.25">
      <c r="T157" s="98"/>
      <c r="U157" s="98"/>
      <c r="V157" s="98"/>
      <c r="W157" s="25"/>
      <c r="X157" s="25"/>
      <c r="Y157" s="25"/>
      <c r="Z157" s="25"/>
      <c r="AA157" s="25"/>
      <c r="AB157" s="25"/>
      <c r="AC157" s="25"/>
      <c r="AD157" s="25"/>
      <c r="AE157" s="25"/>
      <c r="AF157" s="28"/>
      <c r="AG157" s="28"/>
      <c r="AH157" s="28"/>
      <c r="AI157" s="28"/>
      <c r="AJ157" s="28"/>
    </row>
    <row r="158" spans="20:36" x14ac:dyDescent="0.25">
      <c r="T158" s="98"/>
      <c r="U158" s="98"/>
      <c r="V158" s="98"/>
      <c r="W158" s="25"/>
      <c r="X158" s="25"/>
      <c r="Y158" s="25"/>
      <c r="Z158" s="25"/>
      <c r="AA158" s="25"/>
      <c r="AB158" s="25"/>
      <c r="AC158" s="25"/>
      <c r="AD158" s="25"/>
      <c r="AE158" s="25"/>
      <c r="AF158" s="28"/>
      <c r="AG158" s="28"/>
      <c r="AH158" s="28"/>
      <c r="AI158" s="28"/>
      <c r="AJ158" s="28"/>
    </row>
    <row r="159" spans="20:36" x14ac:dyDescent="0.25">
      <c r="T159" s="98"/>
      <c r="U159" s="98"/>
      <c r="V159" s="98"/>
      <c r="W159" s="26"/>
      <c r="X159" s="26"/>
      <c r="Y159" s="26"/>
      <c r="Z159" s="26"/>
      <c r="AA159" s="26"/>
      <c r="AB159" s="26"/>
      <c r="AC159" s="26"/>
      <c r="AD159" s="26"/>
      <c r="AE159" s="26"/>
      <c r="AF159" s="28"/>
      <c r="AG159" s="28"/>
      <c r="AH159" s="28"/>
      <c r="AI159" s="28"/>
      <c r="AJ159" s="28"/>
    </row>
    <row r="160" spans="20:36" x14ac:dyDescent="0.25">
      <c r="T160" s="99"/>
      <c r="U160" s="99"/>
      <c r="V160" s="99"/>
      <c r="W160" s="25"/>
      <c r="X160" s="25"/>
      <c r="Y160" s="25"/>
      <c r="Z160" s="25"/>
      <c r="AA160" s="21"/>
      <c r="AB160" s="21"/>
      <c r="AC160" s="21"/>
      <c r="AD160" s="21"/>
      <c r="AE160" s="21"/>
      <c r="AF160" s="28"/>
      <c r="AG160" s="28"/>
      <c r="AH160" s="28"/>
      <c r="AI160" s="28"/>
      <c r="AJ160" s="28"/>
    </row>
    <row r="161" spans="20:36" x14ac:dyDescent="0.25">
      <c r="T161" s="99"/>
      <c r="U161" s="99"/>
      <c r="V161" s="99"/>
      <c r="W161" s="25"/>
      <c r="X161" s="25"/>
      <c r="Y161" s="25"/>
      <c r="Z161" s="25"/>
      <c r="AA161" s="21"/>
      <c r="AB161" s="21"/>
      <c r="AC161" s="21"/>
      <c r="AD161" s="21"/>
      <c r="AE161" s="21"/>
      <c r="AF161" s="28"/>
      <c r="AG161" s="28"/>
      <c r="AH161" s="28"/>
      <c r="AI161" s="28"/>
      <c r="AJ161" s="28"/>
    </row>
    <row r="162" spans="20:36" x14ac:dyDescent="0.25">
      <c r="T162" s="99"/>
      <c r="U162" s="99"/>
      <c r="V162" s="99"/>
      <c r="W162" s="25"/>
      <c r="X162" s="25"/>
      <c r="Y162" s="25"/>
      <c r="Z162" s="25"/>
      <c r="AA162" s="21"/>
      <c r="AB162" s="21"/>
      <c r="AC162" s="21"/>
      <c r="AD162" s="21"/>
      <c r="AE162" s="21"/>
      <c r="AF162" s="28"/>
      <c r="AG162" s="28"/>
      <c r="AH162" s="28"/>
      <c r="AI162" s="28"/>
      <c r="AJ162" s="28"/>
    </row>
    <row r="163" spans="20:36" x14ac:dyDescent="0.25">
      <c r="T163" s="99"/>
      <c r="U163" s="99"/>
      <c r="V163" s="99"/>
      <c r="W163" s="25"/>
      <c r="X163" s="25"/>
      <c r="Y163" s="25"/>
      <c r="Z163" s="29"/>
      <c r="AA163" s="21"/>
      <c r="AB163" s="21"/>
      <c r="AC163" s="21"/>
      <c r="AD163" s="21"/>
      <c r="AE163" s="21"/>
      <c r="AF163" s="28"/>
      <c r="AG163" s="28"/>
      <c r="AH163" s="28"/>
      <c r="AI163" s="28"/>
      <c r="AJ163" s="28"/>
    </row>
    <row r="164" spans="20:36" x14ac:dyDescent="0.25">
      <c r="T164" s="99"/>
      <c r="U164" s="99"/>
      <c r="V164" s="99"/>
      <c r="W164" s="25"/>
      <c r="X164" s="25"/>
      <c r="Y164" s="25"/>
      <c r="Z164" s="25"/>
      <c r="AA164" s="21"/>
      <c r="AB164" s="21"/>
      <c r="AC164" s="21"/>
      <c r="AD164" s="21"/>
      <c r="AE164" s="21"/>
      <c r="AF164" s="28"/>
      <c r="AG164" s="28"/>
      <c r="AH164" s="28"/>
      <c r="AI164" s="28"/>
      <c r="AJ164" s="28"/>
    </row>
    <row r="165" spans="20:36" x14ac:dyDescent="0.25">
      <c r="T165" s="100"/>
      <c r="U165" s="100"/>
      <c r="V165" s="100"/>
      <c r="W165" s="26"/>
      <c r="X165" s="26"/>
      <c r="Y165" s="26"/>
      <c r="Z165" s="26"/>
      <c r="AA165" s="26"/>
      <c r="AB165" s="26"/>
      <c r="AC165" s="26"/>
      <c r="AD165" s="26"/>
      <c r="AE165" s="26"/>
      <c r="AF165" s="28"/>
      <c r="AG165" s="28"/>
      <c r="AH165" s="28"/>
      <c r="AI165" s="28"/>
      <c r="AJ165" s="28"/>
    </row>
    <row r="166" spans="20:36" x14ac:dyDescent="0.25"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20:36" x14ac:dyDescent="0.25"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20:36" x14ac:dyDescent="0.25">
      <c r="T168" s="98"/>
      <c r="U168" s="98"/>
      <c r="V168" s="98"/>
      <c r="W168" s="24"/>
      <c r="X168" s="24"/>
      <c r="Y168" s="24"/>
      <c r="Z168" s="24"/>
      <c r="AA168" s="24"/>
      <c r="AB168" s="24"/>
      <c r="AC168" s="24"/>
      <c r="AD168" s="24"/>
      <c r="AE168" s="24"/>
      <c r="AF168" s="28"/>
      <c r="AG168" s="28"/>
      <c r="AH168" s="28"/>
      <c r="AI168" s="28"/>
      <c r="AJ168" s="28"/>
    </row>
    <row r="169" spans="20:36" x14ac:dyDescent="0.25">
      <c r="T169" s="98"/>
      <c r="U169" s="98"/>
      <c r="V169" s="98"/>
      <c r="W169" s="25"/>
      <c r="X169" s="25"/>
      <c r="Y169" s="25"/>
      <c r="Z169" s="25"/>
      <c r="AA169" s="25"/>
      <c r="AB169" s="25"/>
      <c r="AC169" s="25"/>
      <c r="AD169" s="25"/>
      <c r="AE169" s="25"/>
      <c r="AF169" s="28"/>
      <c r="AG169" s="28"/>
      <c r="AH169" s="28"/>
      <c r="AI169" s="28"/>
      <c r="AJ169" s="28"/>
    </row>
    <row r="170" spans="20:36" x14ac:dyDescent="0.25">
      <c r="T170" s="98"/>
      <c r="U170" s="98"/>
      <c r="V170" s="98"/>
      <c r="W170" s="25"/>
      <c r="X170" s="25"/>
      <c r="Y170" s="25"/>
      <c r="Z170" s="25"/>
      <c r="AA170" s="25"/>
      <c r="AB170" s="25"/>
      <c r="AC170" s="25"/>
      <c r="AD170" s="25"/>
      <c r="AE170" s="25"/>
      <c r="AF170" s="28"/>
      <c r="AG170" s="28"/>
      <c r="AH170" s="28"/>
      <c r="AI170" s="28"/>
      <c r="AJ170" s="28"/>
    </row>
    <row r="171" spans="20:36" x14ac:dyDescent="0.25">
      <c r="T171" s="98"/>
      <c r="U171" s="98"/>
      <c r="V171" s="98"/>
      <c r="W171" s="26"/>
      <c r="X171" s="26"/>
      <c r="Y171" s="26"/>
      <c r="Z171" s="26"/>
      <c r="AA171" s="26"/>
      <c r="AB171" s="26"/>
      <c r="AC171" s="26"/>
      <c r="AD171" s="26"/>
      <c r="AE171" s="26"/>
      <c r="AF171" s="28"/>
      <c r="AG171" s="28"/>
      <c r="AH171" s="28"/>
      <c r="AI171" s="28"/>
      <c r="AJ171" s="28"/>
    </row>
    <row r="172" spans="20:36" x14ac:dyDescent="0.25">
      <c r="T172" s="99"/>
      <c r="U172" s="99"/>
      <c r="V172" s="99"/>
      <c r="W172" s="25"/>
      <c r="X172" s="25"/>
      <c r="Y172" s="25"/>
      <c r="Z172" s="25"/>
      <c r="AA172" s="21"/>
      <c r="AB172" s="21"/>
      <c r="AC172" s="21"/>
      <c r="AD172" s="21"/>
      <c r="AE172" s="21"/>
      <c r="AF172" s="28"/>
      <c r="AG172" s="28"/>
      <c r="AH172" s="28"/>
      <c r="AI172" s="28"/>
      <c r="AJ172" s="28"/>
    </row>
    <row r="173" spans="20:36" x14ac:dyDescent="0.25">
      <c r="T173" s="99"/>
      <c r="U173" s="99"/>
      <c r="V173" s="99"/>
      <c r="W173" s="25"/>
      <c r="X173" s="25"/>
      <c r="Y173" s="25"/>
      <c r="Z173" s="25"/>
      <c r="AA173" s="21"/>
      <c r="AB173" s="21"/>
      <c r="AC173" s="21"/>
      <c r="AD173" s="21"/>
      <c r="AE173" s="21"/>
      <c r="AF173" s="28"/>
      <c r="AG173" s="28"/>
      <c r="AH173" s="28"/>
      <c r="AI173" s="28"/>
      <c r="AJ173" s="28"/>
    </row>
    <row r="174" spans="20:36" x14ac:dyDescent="0.25">
      <c r="T174" s="99"/>
      <c r="U174" s="99"/>
      <c r="V174" s="99"/>
      <c r="W174" s="25"/>
      <c r="X174" s="25"/>
      <c r="Y174" s="25"/>
      <c r="Z174" s="25"/>
      <c r="AA174" s="21"/>
      <c r="AB174" s="21"/>
      <c r="AC174" s="21"/>
      <c r="AD174" s="21"/>
      <c r="AE174" s="21"/>
      <c r="AF174" s="28"/>
      <c r="AG174" s="28"/>
      <c r="AH174" s="28"/>
      <c r="AI174" s="28"/>
      <c r="AJ174" s="28"/>
    </row>
    <row r="175" spans="20:36" x14ac:dyDescent="0.25">
      <c r="T175" s="99"/>
      <c r="U175" s="99"/>
      <c r="V175" s="99"/>
      <c r="W175" s="25"/>
      <c r="X175" s="25"/>
      <c r="Y175" s="25"/>
      <c r="Z175" s="25"/>
      <c r="AA175" s="21"/>
      <c r="AB175" s="21"/>
      <c r="AC175" s="21"/>
      <c r="AD175" s="21"/>
      <c r="AE175" s="21"/>
      <c r="AF175" s="28"/>
      <c r="AG175" s="28"/>
      <c r="AH175" s="28"/>
      <c r="AI175" s="28"/>
      <c r="AJ175" s="28"/>
    </row>
    <row r="176" spans="20:36" x14ac:dyDescent="0.25">
      <c r="T176" s="99"/>
      <c r="U176" s="99"/>
      <c r="V176" s="99"/>
      <c r="W176" s="25"/>
      <c r="X176" s="25"/>
      <c r="Y176" s="25"/>
      <c r="Z176" s="25"/>
      <c r="AA176" s="21"/>
      <c r="AB176" s="21"/>
      <c r="AC176" s="21"/>
      <c r="AD176" s="21"/>
      <c r="AE176" s="21"/>
      <c r="AF176" s="28"/>
      <c r="AG176" s="28"/>
      <c r="AH176" s="28"/>
      <c r="AI176" s="28"/>
      <c r="AJ176" s="28"/>
    </row>
    <row r="177" spans="20:36" x14ac:dyDescent="0.25">
      <c r="T177" s="100"/>
      <c r="U177" s="100"/>
      <c r="V177" s="100"/>
      <c r="W177" s="26"/>
      <c r="X177" s="26"/>
      <c r="Y177" s="26"/>
      <c r="Z177" s="26"/>
      <c r="AA177" s="26"/>
      <c r="AB177" s="26"/>
      <c r="AC177" s="26"/>
      <c r="AD177" s="26"/>
      <c r="AE177" s="26"/>
      <c r="AF177" s="28"/>
      <c r="AG177" s="28"/>
      <c r="AH177" s="28"/>
      <c r="AI177" s="28"/>
      <c r="AJ177" s="28"/>
    </row>
    <row r="178" spans="20:36" x14ac:dyDescent="0.25"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20:36" x14ac:dyDescent="0.25"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20:36" x14ac:dyDescent="0.25">
      <c r="T180" s="98"/>
      <c r="U180" s="98"/>
      <c r="V180" s="98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8"/>
    </row>
    <row r="181" spans="20:36" x14ac:dyDescent="0.25">
      <c r="T181" s="98"/>
      <c r="U181" s="98"/>
      <c r="V181" s="98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8"/>
    </row>
    <row r="182" spans="20:36" x14ac:dyDescent="0.25">
      <c r="T182" s="98"/>
      <c r="U182" s="98"/>
      <c r="V182" s="98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8"/>
    </row>
    <row r="183" spans="20:36" x14ac:dyDescent="0.25">
      <c r="T183" s="98"/>
      <c r="U183" s="98"/>
      <c r="V183" s="98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8"/>
    </row>
    <row r="184" spans="20:36" x14ac:dyDescent="0.25">
      <c r="T184" s="99"/>
      <c r="U184" s="99"/>
      <c r="V184" s="99"/>
      <c r="W184" s="25"/>
      <c r="X184" s="25"/>
      <c r="Y184" s="25"/>
      <c r="Z184" s="25"/>
      <c r="AA184" s="21"/>
      <c r="AB184" s="21"/>
      <c r="AC184" s="21"/>
      <c r="AD184" s="21"/>
      <c r="AE184" s="21"/>
      <c r="AF184" s="21"/>
      <c r="AG184" s="21"/>
      <c r="AH184" s="21"/>
      <c r="AI184" s="21"/>
      <c r="AJ184" s="28"/>
    </row>
    <row r="185" spans="20:36" x14ac:dyDescent="0.25">
      <c r="T185" s="99"/>
      <c r="U185" s="99"/>
      <c r="V185" s="99"/>
      <c r="W185" s="25"/>
      <c r="X185" s="25"/>
      <c r="Y185" s="25"/>
      <c r="Z185" s="25"/>
      <c r="AA185" s="21"/>
      <c r="AB185" s="21"/>
      <c r="AC185" s="21"/>
      <c r="AD185" s="21"/>
      <c r="AE185" s="21"/>
      <c r="AF185" s="21"/>
      <c r="AG185" s="21"/>
      <c r="AH185" s="21"/>
      <c r="AI185" s="21"/>
      <c r="AJ185" s="28"/>
    </row>
    <row r="186" spans="20:36" x14ac:dyDescent="0.25">
      <c r="T186" s="99"/>
      <c r="U186" s="99"/>
      <c r="V186" s="99"/>
      <c r="W186" s="25"/>
      <c r="X186" s="25"/>
      <c r="Y186" s="25"/>
      <c r="Z186" s="25"/>
      <c r="AA186" s="21"/>
      <c r="AB186" s="21"/>
      <c r="AC186" s="21"/>
      <c r="AD186" s="21"/>
      <c r="AE186" s="21"/>
      <c r="AF186" s="21"/>
      <c r="AG186" s="21"/>
      <c r="AH186" s="21"/>
      <c r="AI186" s="21"/>
      <c r="AJ186" s="28"/>
    </row>
    <row r="187" spans="20:36" x14ac:dyDescent="0.25">
      <c r="T187" s="99"/>
      <c r="U187" s="99"/>
      <c r="V187" s="99"/>
      <c r="W187" s="25"/>
      <c r="X187" s="25"/>
      <c r="Y187" s="25"/>
      <c r="Z187" s="25"/>
      <c r="AA187" s="21"/>
      <c r="AB187" s="21"/>
      <c r="AC187" s="21"/>
      <c r="AD187" s="21"/>
      <c r="AE187" s="21"/>
      <c r="AF187" s="21"/>
      <c r="AG187" s="21"/>
      <c r="AH187" s="21"/>
      <c r="AI187" s="21"/>
      <c r="AJ187" s="28"/>
    </row>
    <row r="188" spans="20:36" x14ac:dyDescent="0.25">
      <c r="T188" s="99"/>
      <c r="U188" s="99"/>
      <c r="V188" s="99"/>
      <c r="W188" s="25"/>
      <c r="X188" s="25"/>
      <c r="Y188" s="25"/>
      <c r="Z188" s="25"/>
      <c r="AA188" s="21"/>
      <c r="AB188" s="21"/>
      <c r="AC188" s="21"/>
      <c r="AD188" s="21"/>
      <c r="AE188" s="21"/>
      <c r="AF188" s="21"/>
      <c r="AG188" s="21"/>
      <c r="AH188" s="21"/>
      <c r="AI188" s="21"/>
      <c r="AJ188" s="28"/>
    </row>
    <row r="189" spans="20:36" x14ac:dyDescent="0.25">
      <c r="T189" s="100"/>
      <c r="U189" s="100"/>
      <c r="V189" s="100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8"/>
    </row>
    <row r="190" spans="20:36" x14ac:dyDescent="0.25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20:36" x14ac:dyDescent="0.25"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20:36" x14ac:dyDescent="0.25"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20:36" x14ac:dyDescent="0.25"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20:36" x14ac:dyDescent="0.25"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20:36" x14ac:dyDescent="0.25"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spans="20:36" x14ac:dyDescent="0.25"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</row>
    <row r="197" spans="20:36" x14ac:dyDescent="0.25"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</row>
    <row r="198" spans="20:36" x14ac:dyDescent="0.25"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</row>
  </sheetData>
  <sheetProtection password="CF7A" sheet="1" objects="1" scenarios="1" selectLockedCells="1" selectUnlockedCells="1"/>
  <mergeCells count="230">
    <mergeCell ref="J42:K42"/>
    <mergeCell ref="B43:H43"/>
    <mergeCell ref="J43:K43"/>
    <mergeCell ref="W25:X25"/>
    <mergeCell ref="T25:U25"/>
    <mergeCell ref="B33:H33"/>
    <mergeCell ref="J33:K33"/>
    <mergeCell ref="B34:H34"/>
    <mergeCell ref="J34:K34"/>
    <mergeCell ref="J30:K30"/>
    <mergeCell ref="M31:P31"/>
    <mergeCell ref="B27:H27"/>
    <mergeCell ref="B28:H28"/>
    <mergeCell ref="B29:H29"/>
    <mergeCell ref="B30:H30"/>
    <mergeCell ref="B26:H26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O17:P17"/>
    <mergeCell ref="B21:G21"/>
    <mergeCell ref="K7:L7"/>
    <mergeCell ref="M26:P26"/>
    <mergeCell ref="J29:K29"/>
    <mergeCell ref="O11:P11"/>
    <mergeCell ref="M11:N11"/>
    <mergeCell ref="J17:K17"/>
    <mergeCell ref="O14:P14"/>
    <mergeCell ref="A10:A13"/>
    <mergeCell ref="A4:K4"/>
    <mergeCell ref="T86:V86"/>
    <mergeCell ref="T87:V87"/>
    <mergeCell ref="T88:V88"/>
    <mergeCell ref="M24:P24"/>
    <mergeCell ref="J24:K24"/>
    <mergeCell ref="O30:P30"/>
    <mergeCell ref="M27:P27"/>
    <mergeCell ref="O25:P25"/>
    <mergeCell ref="T68:V68"/>
    <mergeCell ref="M46:P46"/>
    <mergeCell ref="M47:P47"/>
    <mergeCell ref="J52:K52"/>
    <mergeCell ref="J32:K32"/>
    <mergeCell ref="M32:P32"/>
    <mergeCell ref="J46:K46"/>
    <mergeCell ref="T73:V73"/>
    <mergeCell ref="A60:K60"/>
    <mergeCell ref="A53:K53"/>
    <mergeCell ref="A55:K55"/>
    <mergeCell ref="A57:K57"/>
    <mergeCell ref="B37:H37"/>
    <mergeCell ref="J37:K37"/>
    <mergeCell ref="A58:K58"/>
    <mergeCell ref="B44:H44"/>
    <mergeCell ref="R12:R13"/>
    <mergeCell ref="S12:S13"/>
    <mergeCell ref="T54:V54"/>
    <mergeCell ref="T55:V55"/>
    <mergeCell ref="T56:V56"/>
    <mergeCell ref="T53:V53"/>
    <mergeCell ref="T69:V69"/>
    <mergeCell ref="T62:V62"/>
    <mergeCell ref="T63:V63"/>
    <mergeCell ref="T64:V64"/>
    <mergeCell ref="T65:V65"/>
    <mergeCell ref="T66:V66"/>
    <mergeCell ref="T67:V67"/>
    <mergeCell ref="T58:V58"/>
    <mergeCell ref="T61:V61"/>
    <mergeCell ref="T57:V57"/>
    <mergeCell ref="N51:S51"/>
    <mergeCell ref="M28:P28"/>
    <mergeCell ref="M29:P29"/>
    <mergeCell ref="O12:O13"/>
    <mergeCell ref="M12:N13"/>
    <mergeCell ref="M14:N14"/>
    <mergeCell ref="T163:V163"/>
    <mergeCell ref="T164:V164"/>
    <mergeCell ref="T94:V94"/>
    <mergeCell ref="T97:V97"/>
    <mergeCell ref="T138:V138"/>
    <mergeCell ref="T139:V139"/>
    <mergeCell ref="T140:V140"/>
    <mergeCell ref="T118:V118"/>
    <mergeCell ref="T122:V122"/>
    <mergeCell ref="T123:V123"/>
    <mergeCell ref="T125:V125"/>
    <mergeCell ref="T124:V124"/>
    <mergeCell ref="T126:V126"/>
    <mergeCell ref="T127:V127"/>
    <mergeCell ref="T121:V121"/>
    <mergeCell ref="T119:V119"/>
    <mergeCell ref="T120:V120"/>
    <mergeCell ref="T134:V134"/>
    <mergeCell ref="T135:V135"/>
    <mergeCell ref="T136:V136"/>
    <mergeCell ref="T137:V137"/>
    <mergeCell ref="T105:V105"/>
    <mergeCell ref="T106:V106"/>
    <mergeCell ref="T101:V101"/>
    <mergeCell ref="T157:V157"/>
    <mergeCell ref="T158:V158"/>
    <mergeCell ref="T159:V159"/>
    <mergeCell ref="T70:V70"/>
    <mergeCell ref="T81:V81"/>
    <mergeCell ref="T82:V82"/>
    <mergeCell ref="T102:V102"/>
    <mergeCell ref="T103:V103"/>
    <mergeCell ref="T104:V104"/>
    <mergeCell ref="T93:V93"/>
    <mergeCell ref="T74:V74"/>
    <mergeCell ref="T75:V75"/>
    <mergeCell ref="T76:V76"/>
    <mergeCell ref="T99:V99"/>
    <mergeCell ref="T100:V100"/>
    <mergeCell ref="T77:V77"/>
    <mergeCell ref="T78:V78"/>
    <mergeCell ref="T79:V79"/>
    <mergeCell ref="T80:V80"/>
    <mergeCell ref="T98:V98"/>
    <mergeCell ref="T90:V90"/>
    <mergeCell ref="T91:V91"/>
    <mergeCell ref="T92:V92"/>
    <mergeCell ref="T85:V85"/>
    <mergeCell ref="T173:V173"/>
    <mergeCell ref="T189:V189"/>
    <mergeCell ref="T174:V174"/>
    <mergeCell ref="T175:V175"/>
    <mergeCell ref="T176:V176"/>
    <mergeCell ref="T177:V177"/>
    <mergeCell ref="T180:V180"/>
    <mergeCell ref="T181:V181"/>
    <mergeCell ref="T182:V182"/>
    <mergeCell ref="T183:V183"/>
    <mergeCell ref="T184:V184"/>
    <mergeCell ref="T186:V186"/>
    <mergeCell ref="T187:V187"/>
    <mergeCell ref="T188:V188"/>
    <mergeCell ref="T185:V185"/>
    <mergeCell ref="T168:V168"/>
    <mergeCell ref="T169:V169"/>
    <mergeCell ref="T170:V170"/>
    <mergeCell ref="T171:V171"/>
    <mergeCell ref="T172:V172"/>
    <mergeCell ref="T165:V165"/>
    <mergeCell ref="T161:V161"/>
    <mergeCell ref="T89:V89"/>
    <mergeCell ref="T132:V132"/>
    <mergeCell ref="T133:V133"/>
    <mergeCell ref="T162:V162"/>
    <mergeCell ref="T141:V141"/>
    <mergeCell ref="T144:V144"/>
    <mergeCell ref="T145:V145"/>
    <mergeCell ref="T146:V146"/>
    <mergeCell ref="T147:V147"/>
    <mergeCell ref="T148:V148"/>
    <mergeCell ref="T149:V149"/>
    <mergeCell ref="T150:V150"/>
    <mergeCell ref="T151:V151"/>
    <mergeCell ref="T160:V160"/>
    <mergeCell ref="T152:V152"/>
    <mergeCell ref="T153:V153"/>
    <mergeCell ref="T156:V156"/>
    <mergeCell ref="B48:H48"/>
    <mergeCell ref="J48:K48"/>
    <mergeCell ref="J44:K44"/>
    <mergeCell ref="B19:H19"/>
    <mergeCell ref="P12:P13"/>
    <mergeCell ref="B10:H13"/>
    <mergeCell ref="A7:D7"/>
    <mergeCell ref="B18:H18"/>
    <mergeCell ref="J11:K13"/>
    <mergeCell ref="I11:I13"/>
    <mergeCell ref="I10:K10"/>
    <mergeCell ref="J18:K18"/>
    <mergeCell ref="A14:K14"/>
    <mergeCell ref="J16:K16"/>
    <mergeCell ref="J15:K15"/>
    <mergeCell ref="B45:H45"/>
    <mergeCell ref="J45:K45"/>
    <mergeCell ref="B39:H39"/>
    <mergeCell ref="J39:K39"/>
    <mergeCell ref="B40:H40"/>
    <mergeCell ref="J40:K40"/>
    <mergeCell ref="B41:H41"/>
    <mergeCell ref="J41:K41"/>
    <mergeCell ref="B42:H42"/>
    <mergeCell ref="J27:K27"/>
    <mergeCell ref="J28:K28"/>
    <mergeCell ref="M21:P21"/>
    <mergeCell ref="J21:K21"/>
    <mergeCell ref="J22:K22"/>
    <mergeCell ref="B46:H46"/>
    <mergeCell ref="B32:H32"/>
    <mergeCell ref="Q12:Q13"/>
    <mergeCell ref="B50:H50"/>
    <mergeCell ref="B38:H38"/>
    <mergeCell ref="J38:K38"/>
    <mergeCell ref="B35:H35"/>
    <mergeCell ref="J35:K35"/>
    <mergeCell ref="B36:H36"/>
    <mergeCell ref="J36:K36"/>
    <mergeCell ref="J31:K31"/>
    <mergeCell ref="M20:P20"/>
    <mergeCell ref="J20:K20"/>
    <mergeCell ref="M23:P23"/>
    <mergeCell ref="J50:K50"/>
    <mergeCell ref="J47:K47"/>
    <mergeCell ref="B47:G47"/>
    <mergeCell ref="B49:H49"/>
    <mergeCell ref="J49:K49"/>
    <mergeCell ref="B22:G22"/>
    <mergeCell ref="M22:P22"/>
    <mergeCell ref="B24:G24"/>
    <mergeCell ref="B20:H20"/>
    <mergeCell ref="J19:K19"/>
    <mergeCell ref="M25:N25"/>
    <mergeCell ref="J23:K23"/>
    <mergeCell ref="J25:K25"/>
    <mergeCell ref="J26:K26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2013-03-22T09:54:19Z</dcterms:modified>
</cp:coreProperties>
</file>